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SI\Desktop\ОП ВСЕ ГОДА\2026\42.02.01 РЕКЛАМА 2026\42.02.01 Реклама 2026\"/>
    </mc:Choice>
  </mc:AlternateContent>
  <xr:revisionPtr revIDLastSave="0" documentId="13_ncr:1_{A564C6C6-099B-4D32-B74A-820A31482887}" xr6:coauthVersionLast="36" xr6:coauthVersionMax="36" xr10:uidLastSave="{00000000-0000-0000-0000-000000000000}"/>
  <bookViews>
    <workbookView xWindow="-108" yWindow="-108" windowWidth="23256" windowHeight="12576" firstSheet="4" activeTab="5" xr2:uid="{00000000-000D-0000-FFFF-FFFF00000000}"/>
  </bookViews>
  <sheets>
    <sheet name="2. график уч.процесса" sheetId="2" r:id="rId1"/>
    <sheet name="3. сводные данные" sheetId="3" r:id="rId2"/>
    <sheet name="4. план уч.процесса" sheetId="1" r:id="rId3"/>
    <sheet name="5.комплексные формы ПА" sheetId="4" r:id="rId4"/>
    <sheet name="6.практика" sheetId="5" r:id="rId5"/>
    <sheet name="7.график ПА" sheetId="6" r:id="rId6"/>
    <sheet name="8.график сам.работы" sheetId="7" r:id="rId7"/>
  </sheets>
  <calcPr calcId="191029"/>
</workbook>
</file>

<file path=xl/calcChain.xml><?xml version="1.0" encoding="utf-8"?>
<calcChain xmlns="http://schemas.openxmlformats.org/spreadsheetml/2006/main">
  <c r="N72" i="1" l="1"/>
  <c r="N71" i="1"/>
  <c r="N66" i="1"/>
  <c r="N65" i="1"/>
  <c r="N54" i="1"/>
  <c r="N53" i="1"/>
  <c r="J70" i="1"/>
  <c r="J64" i="1"/>
  <c r="J58" i="1"/>
  <c r="J52" i="1"/>
  <c r="J42" i="1"/>
  <c r="J33" i="1"/>
  <c r="J51" i="1" l="1"/>
  <c r="J50" i="1" s="1"/>
  <c r="J80" i="1" s="1"/>
  <c r="J82" i="1" s="1"/>
  <c r="D51" i="7"/>
  <c r="J70" i="7"/>
  <c r="I70" i="7"/>
  <c r="H70" i="7"/>
  <c r="G70" i="7"/>
  <c r="H52" i="7"/>
  <c r="K70" i="6"/>
  <c r="J70" i="6"/>
  <c r="I70" i="6"/>
  <c r="M52" i="1" l="1"/>
  <c r="U70" i="1"/>
  <c r="T70" i="1"/>
  <c r="S70" i="1"/>
  <c r="R70" i="1"/>
  <c r="O70" i="1"/>
  <c r="M70" i="1"/>
  <c r="L70" i="1"/>
  <c r="K70" i="1"/>
  <c r="I70" i="1"/>
  <c r="H70" i="1"/>
  <c r="G70" i="1"/>
  <c r="E70" i="1"/>
  <c r="N60" i="1"/>
  <c r="N59" i="1"/>
  <c r="U52" i="1"/>
  <c r="N45" i="1"/>
  <c r="N46" i="1"/>
  <c r="N47" i="1"/>
  <c r="N48" i="1"/>
  <c r="N43" i="1"/>
  <c r="N36" i="1"/>
  <c r="N38" i="1"/>
  <c r="N39" i="1"/>
  <c r="N40" i="1"/>
  <c r="N34" i="1"/>
  <c r="N70" i="1" l="1"/>
  <c r="J58" i="7"/>
  <c r="I42" i="7"/>
  <c r="T42" i="1"/>
  <c r="U58" i="1"/>
  <c r="Q51" i="1"/>
  <c r="P51" i="1"/>
  <c r="F51" i="1"/>
  <c r="J64" i="7" l="1"/>
  <c r="I64" i="7"/>
  <c r="H64" i="7"/>
  <c r="G64" i="7"/>
  <c r="K64" i="6"/>
  <c r="J64" i="6"/>
  <c r="I64" i="6"/>
  <c r="U64" i="1"/>
  <c r="U51" i="1" s="1"/>
  <c r="T64" i="1"/>
  <c r="S64" i="1"/>
  <c r="R64" i="1"/>
  <c r="O64" i="1"/>
  <c r="M64" i="1"/>
  <c r="L64" i="1"/>
  <c r="K64" i="1"/>
  <c r="I64" i="1"/>
  <c r="H64" i="1"/>
  <c r="G64" i="1"/>
  <c r="E64" i="1"/>
  <c r="R33" i="1"/>
  <c r="N64" i="1" l="1"/>
  <c r="G42" i="7" l="1"/>
  <c r="D42" i="7"/>
  <c r="H33" i="7"/>
  <c r="I33" i="7"/>
  <c r="J33" i="7"/>
  <c r="G33" i="7"/>
  <c r="D33" i="7"/>
  <c r="H13" i="5"/>
  <c r="G13" i="5"/>
  <c r="O42" i="1"/>
  <c r="N42" i="1"/>
  <c r="M42" i="1"/>
  <c r="L42" i="1"/>
  <c r="K42" i="1"/>
  <c r="I42" i="1"/>
  <c r="H42" i="1"/>
  <c r="G42" i="1"/>
  <c r="E42" i="1"/>
  <c r="O33" i="1"/>
  <c r="N33" i="1"/>
  <c r="M33" i="1"/>
  <c r="L33" i="1"/>
  <c r="K33" i="1"/>
  <c r="I33" i="1"/>
  <c r="H33" i="1"/>
  <c r="G33" i="1"/>
  <c r="E33" i="1"/>
  <c r="E79" i="7" l="1"/>
  <c r="F79" i="7"/>
  <c r="H58" i="7"/>
  <c r="H51" i="7" s="1"/>
  <c r="J52" i="7"/>
  <c r="J51" i="7" s="1"/>
  <c r="I52" i="7"/>
  <c r="J42" i="6"/>
  <c r="S58" i="1"/>
  <c r="O52" i="1"/>
  <c r="N52" i="1"/>
  <c r="L52" i="1"/>
  <c r="S52" i="1"/>
  <c r="T52" i="1"/>
  <c r="K52" i="1"/>
  <c r="I58" i="7"/>
  <c r="V85" i="1"/>
  <c r="V84" i="1"/>
  <c r="I51" i="7" l="1"/>
  <c r="S51" i="1"/>
  <c r="T58" i="1"/>
  <c r="T51" i="1" s="1"/>
  <c r="G58" i="7" l="1"/>
  <c r="G52" i="7"/>
  <c r="G51" i="7" s="1"/>
  <c r="J42" i="7"/>
  <c r="H42" i="7"/>
  <c r="K58" i="6"/>
  <c r="J58" i="6"/>
  <c r="I58" i="6"/>
  <c r="L52" i="6"/>
  <c r="K52" i="6"/>
  <c r="J52" i="6"/>
  <c r="I52" i="6"/>
  <c r="L42" i="6"/>
  <c r="I42" i="6"/>
  <c r="L33" i="6"/>
  <c r="K33" i="6"/>
  <c r="J33" i="6"/>
  <c r="I33" i="6"/>
  <c r="N10" i="3"/>
  <c r="G50" i="7" l="1"/>
  <c r="G79" i="7" s="1"/>
  <c r="I51" i="6"/>
  <c r="I50" i="6" s="1"/>
  <c r="D50" i="7"/>
  <c r="D79" i="7" s="1"/>
  <c r="H50" i="7"/>
  <c r="H79" i="7" s="1"/>
  <c r="I50" i="7"/>
  <c r="I79" i="7" s="1"/>
  <c r="J50" i="7"/>
  <c r="J79" i="7" s="1"/>
  <c r="F82" i="1" l="1"/>
  <c r="L58" i="1"/>
  <c r="L51" i="1" s="1"/>
  <c r="R58" i="1"/>
  <c r="O58" i="1"/>
  <c r="O51" i="1" s="1"/>
  <c r="N58" i="1"/>
  <c r="N51" i="1" s="1"/>
  <c r="N50" i="1" s="1"/>
  <c r="M58" i="1"/>
  <c r="M51" i="1" s="1"/>
  <c r="K58" i="1"/>
  <c r="K51" i="1" s="1"/>
  <c r="I58" i="1"/>
  <c r="H58" i="1"/>
  <c r="G58" i="1"/>
  <c r="R52" i="1"/>
  <c r="R51" i="1" s="1"/>
  <c r="H52" i="1"/>
  <c r="G52" i="1"/>
  <c r="U42" i="1"/>
  <c r="S42" i="1"/>
  <c r="R42" i="1"/>
  <c r="U33" i="1"/>
  <c r="T33" i="1"/>
  <c r="S33" i="1"/>
  <c r="H51" i="1" l="1"/>
  <c r="H50" i="1" s="1"/>
  <c r="H77" i="1" s="1"/>
  <c r="R50" i="1"/>
  <c r="R80" i="1" s="1"/>
  <c r="G51" i="1"/>
  <c r="G50" i="1" s="1"/>
  <c r="M50" i="1"/>
  <c r="Q80" i="1"/>
  <c r="Q83" i="1" s="1"/>
  <c r="S50" i="1"/>
  <c r="S80" i="1" s="1"/>
  <c r="U50" i="1"/>
  <c r="U80" i="1" s="1"/>
  <c r="T50" i="1"/>
  <c r="T80" i="1" s="1"/>
  <c r="T83" i="1" s="1"/>
  <c r="L50" i="1"/>
  <c r="K50" i="1"/>
  <c r="O50" i="1"/>
  <c r="O80" i="1" s="1"/>
  <c r="I52" i="1"/>
  <c r="I51" i="1" s="1"/>
  <c r="I50" i="1" s="1"/>
  <c r="F50" i="1"/>
  <c r="N80" i="1"/>
  <c r="P80" i="1"/>
  <c r="E58" i="1"/>
  <c r="E52" i="1"/>
  <c r="E51" i="1" l="1"/>
  <c r="E50" i="1" s="1"/>
  <c r="E80" i="1" s="1"/>
  <c r="I80" i="1"/>
  <c r="I82" i="1" s="1"/>
  <c r="R82" i="1"/>
  <c r="U83" i="1"/>
  <c r="U82" i="1"/>
  <c r="K79" i="1"/>
  <c r="K80" i="1" s="1"/>
  <c r="K82" i="1" s="1"/>
  <c r="S83" i="1"/>
  <c r="R83" i="1"/>
  <c r="H80" i="1"/>
  <c r="H82" i="1" s="1"/>
  <c r="P83" i="1"/>
  <c r="P82" i="1"/>
  <c r="M80" i="1"/>
  <c r="M82" i="1" s="1"/>
  <c r="N82" i="1"/>
  <c r="L80" i="1"/>
  <c r="O82" i="1"/>
  <c r="Q82" i="1"/>
  <c r="G82" i="1"/>
  <c r="T82" i="1"/>
  <c r="S82" i="1" l="1"/>
  <c r="E82" i="1"/>
  <c r="V83" i="1"/>
  <c r="L82" i="1"/>
</calcChain>
</file>

<file path=xl/sharedStrings.xml><?xml version="1.0" encoding="utf-8"?>
<sst xmlns="http://schemas.openxmlformats.org/spreadsheetml/2006/main" count="999" uniqueCount="358">
  <si>
    <t>Индекс</t>
  </si>
  <si>
    <t>Наименование циклов, учебных предметов, курсов, дисциплин (модулей), практик</t>
  </si>
  <si>
    <t>Формы промежуточной аттестации</t>
  </si>
  <si>
    <t>Общий объём образовательной программы (ак.ч.)</t>
  </si>
  <si>
    <t>Государственная итоговая аттестация (ак.ч.)</t>
  </si>
  <si>
    <t>Промежуточная аттестация в форме экзамена (ак.ч.)</t>
  </si>
  <si>
    <t>Объём образовательной программы  по видам учебной деятельности обучающихся (ак.ч.)</t>
  </si>
  <si>
    <t xml:space="preserve">Экзамены  по предметам, курсам, дисциплинам </t>
  </si>
  <si>
    <t xml:space="preserve">Экзамены по модулям </t>
  </si>
  <si>
    <t>Объём практики в форме практической подготовки</t>
  </si>
  <si>
    <t>Объём самостоятельной работы</t>
  </si>
  <si>
    <t>Объём учебных занятий</t>
  </si>
  <si>
    <t>в том числе:</t>
  </si>
  <si>
    <t>1 курс</t>
  </si>
  <si>
    <t>2 курс</t>
  </si>
  <si>
    <t>3 курс</t>
  </si>
  <si>
    <t>в форме практической подготовки</t>
  </si>
  <si>
    <t>уроков, консультаций, лекций, семинаров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</si>
  <si>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</si>
  <si>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</si>
  <si>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</si>
  <si>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</si>
  <si>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</si>
  <si>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</si>
  <si>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ОУП.00</t>
  </si>
  <si>
    <t>Общеобразовательный цикл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</si>
  <si>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</si>
  <si>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</si>
  <si>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</si>
  <si>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</si>
  <si>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</si>
  <si>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</si>
  <si>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</si>
  <si>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</si>
  <si>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</si>
  <si>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</si>
  <si>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</si>
  <si>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</si>
  <si>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</si>
  <si>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r>
      <t xml:space="preserve">Индивидуальный проект </t>
    </r>
    <r>
      <rPr>
        <i/>
        <sz val="14"/>
        <rFont val="Times New Roman"/>
        <family val="1"/>
        <charset val="204"/>
      </rPr>
      <t>(предметом не является)</t>
    </r>
  </si>
  <si>
    <t>Промежуточная аттестация по циклу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</si>
  <si>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</si>
  <si>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</si>
  <si>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</si>
  <si>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</si>
  <si>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</si>
  <si>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</si>
  <si>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</si>
  <si>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П.00</t>
  </si>
  <si>
    <t>Профессиональный цикл</t>
  </si>
  <si>
    <t>ПМ.00</t>
  </si>
  <si>
    <t>Профессиональные модули</t>
  </si>
  <si>
    <t>ПМ.01</t>
  </si>
  <si>
    <t>УП.01.</t>
  </si>
  <si>
    <t>ПП.01.</t>
  </si>
  <si>
    <t>Промежуточная аттестация по модулю</t>
  </si>
  <si>
    <t>ПМ.02</t>
  </si>
  <si>
    <t>УП.02.</t>
  </si>
  <si>
    <t>ПП.02.</t>
  </si>
  <si>
    <r>
      <t>Промежуточная аттестация,</t>
    </r>
    <r>
      <rPr>
        <sz val="14"/>
        <color rgb="FF000000"/>
        <rFont val="Times New Roman"/>
        <family val="1"/>
        <charset val="204"/>
      </rPr>
      <t xml:space="preserve"> всего ак.ч.</t>
    </r>
  </si>
  <si>
    <r>
      <t xml:space="preserve">Практика, </t>
    </r>
    <r>
      <rPr>
        <sz val="14"/>
        <color rgb="FF000000"/>
        <rFont val="Times New Roman"/>
        <family val="1"/>
        <charset val="204"/>
      </rPr>
      <t>всего ак.ч.</t>
    </r>
  </si>
  <si>
    <r>
      <t xml:space="preserve">Самостоятельная работа, </t>
    </r>
    <r>
      <rPr>
        <sz val="14"/>
        <color rgb="FF000000"/>
        <rFont val="Times New Roman"/>
        <family val="1"/>
        <charset val="204"/>
      </rPr>
      <t>всего ак.ч.</t>
    </r>
  </si>
  <si>
    <t>ИТОГО:</t>
  </si>
  <si>
    <t>ГИА.00</t>
  </si>
  <si>
    <t>Государственная итоговая аттестация</t>
  </si>
  <si>
    <t>ВСЕГО:</t>
  </si>
  <si>
    <t>Всего в семестре</t>
  </si>
  <si>
    <t>объём учебных занятий и объём сам.работы, в т.ч. с целью выполнения инд.проекта</t>
  </si>
  <si>
    <t>учебная практика</t>
  </si>
  <si>
    <t>производственная практика</t>
  </si>
  <si>
    <t>экзамены (в том числе экзамены по модулю)</t>
  </si>
  <si>
    <t>дифференцированные зачеты</t>
  </si>
  <si>
    <t>зачёты</t>
  </si>
  <si>
    <t>Условные обозначения:</t>
  </si>
  <si>
    <t>зачёт</t>
  </si>
  <si>
    <t>дифференцированный зачёт</t>
  </si>
  <si>
    <t>экзамен</t>
  </si>
  <si>
    <t xml:space="preserve"> </t>
  </si>
  <si>
    <r>
      <t xml:space="preserve">Распределение объёма учебных занятий </t>
    </r>
    <r>
      <rPr>
        <i/>
        <sz val="14"/>
        <rFont val="Times New Roman"/>
        <family val="1"/>
        <charset val="204"/>
      </rPr>
      <t xml:space="preserve">(по курсам и полугодиям), </t>
    </r>
    <r>
      <rPr>
        <sz val="14"/>
        <rFont val="Times New Roman"/>
        <family val="1"/>
        <charset val="204"/>
      </rPr>
      <t>ак.ч.</t>
    </r>
  </si>
  <si>
    <t>2. ГРАФИК УЧЕБНОГО ПРОЦЕССА</t>
  </si>
  <si>
    <t>Курс</t>
  </si>
  <si>
    <t>Сентябрь</t>
  </si>
  <si>
    <t>29 сен - 5 окт</t>
  </si>
  <si>
    <t>Октябрь</t>
  </si>
  <si>
    <t>27 окт - 2 нояб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</si>
  <si>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</si>
  <si>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</si>
  <si>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</si>
  <si>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</si>
  <si>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</si>
  <si>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</si>
  <si>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</si>
  <si>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</si>
  <si>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</si>
  <si>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</si>
  <si>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</si>
  <si>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</si>
  <si>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</si>
  <si>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</si>
  <si>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</si>
  <si>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</si>
  <si>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</si>
  <si>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</si>
  <si>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</si>
  <si>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</si>
  <si>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</si>
  <si>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</si>
  <si>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</si>
  <si>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</si>
  <si>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</si>
  <si>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</si>
  <si>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</si>
  <si>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</si>
  <si>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</si>
  <si>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</si>
  <si>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</si>
  <si>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</si>
  <si>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</si>
  <si>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</si>
  <si>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</si>
  <si>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</si>
  <si>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</si>
  <si>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</si>
  <si>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</si>
  <si>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3 - 9 авг</t>
  </si>
  <si>
    <t>10 - 16 авг</t>
  </si>
  <si>
    <t>17 - 23 авг</t>
  </si>
  <si>
    <t>24 - 31 авг</t>
  </si>
  <si>
    <t>1</t>
  </si>
  <si>
    <t>=</t>
  </si>
  <si>
    <t>2</t>
  </si>
  <si>
    <t>3</t>
  </si>
  <si>
    <t>У</t>
  </si>
  <si>
    <t>П</t>
  </si>
  <si>
    <t>III</t>
  </si>
  <si>
    <t>*</t>
  </si>
  <si>
    <t>-</t>
  </si>
  <si>
    <t>учебные занятия</t>
  </si>
  <si>
    <t>::</t>
  </si>
  <si>
    <t>промежуточная аттестация</t>
  </si>
  <si>
    <t>каникулы</t>
  </si>
  <si>
    <t>в форме экзамена</t>
  </si>
  <si>
    <t>обучение не предусмотрено</t>
  </si>
  <si>
    <r>
      <t xml:space="preserve">3. Сводные данные по бюджету времени </t>
    </r>
    <r>
      <rPr>
        <i/>
        <sz val="14"/>
        <color rgb="FF000000"/>
        <rFont val="Times New Roman"/>
        <family val="1"/>
        <charset val="204"/>
      </rPr>
      <t>(в академических часах и неделях)</t>
    </r>
  </si>
  <si>
    <t>Курсы</t>
  </si>
  <si>
    <r>
      <t xml:space="preserve">Обучение по учебным предметам, курсам, дисциплинам (модулям), практикам                                                  </t>
    </r>
    <r>
      <rPr>
        <i/>
        <sz val="14"/>
        <rFont val="Times New Roman"/>
        <family val="1"/>
        <charset val="204"/>
      </rPr>
      <t>(в т.ч. самостоятельная работа)                                       (36 ак.ч./нед.)</t>
    </r>
  </si>
  <si>
    <r>
      <t xml:space="preserve">Учебная практика в форме практической подготовки                                        </t>
    </r>
    <r>
      <rPr>
        <i/>
        <sz val="14"/>
        <rFont val="Times New Roman"/>
        <family val="1"/>
        <charset val="204"/>
      </rPr>
      <t>(36 ак.ч./нед.)</t>
    </r>
  </si>
  <si>
    <t>Промежуточная аттестация</t>
  </si>
  <si>
    <r>
      <t xml:space="preserve">Государственная итоговая аттестация </t>
    </r>
    <r>
      <rPr>
        <i/>
        <sz val="14"/>
        <rFont val="Times New Roman"/>
        <family val="1"/>
        <charset val="204"/>
      </rPr>
      <t>(36 ак.ч./нед.)</t>
    </r>
  </si>
  <si>
    <t>Каникулы</t>
  </si>
  <si>
    <r>
      <t xml:space="preserve">Всего                           </t>
    </r>
    <r>
      <rPr>
        <i/>
        <sz val="14"/>
        <rFont val="Times New Roman"/>
        <family val="1"/>
        <charset val="204"/>
      </rPr>
      <t xml:space="preserve"> (по курсам)</t>
    </r>
  </si>
  <si>
    <t>ак. часов</t>
  </si>
  <si>
    <t>недель</t>
  </si>
  <si>
    <t>I курс</t>
  </si>
  <si>
    <t>II курс</t>
  </si>
  <si>
    <t>III курс</t>
  </si>
  <si>
    <t>Всего</t>
  </si>
  <si>
    <t>5. Комплексные формы промежуточной аттестации:</t>
  </si>
  <si>
    <t>Семестр</t>
  </si>
  <si>
    <t>Наименование                                                                                                                                          предметов, курсов, дисциплин ( модулей), практик</t>
  </si>
  <si>
    <t>Комплексная форма промежуточной аттестации</t>
  </si>
  <si>
    <t>Кдз№1</t>
  </si>
  <si>
    <t>Кдз№2</t>
  </si>
  <si>
    <t>Кдз№3</t>
  </si>
  <si>
    <t>Кдз№4</t>
  </si>
  <si>
    <t>з - зачёт</t>
  </si>
  <si>
    <t>ДЗ - дифференцированный зачёт</t>
  </si>
  <si>
    <t>Э - экзамен</t>
  </si>
  <si>
    <t>Кэ - комплексный экзамен</t>
  </si>
  <si>
    <t>Кдз - комплексный дифференцированный зачёт</t>
  </si>
  <si>
    <t>Эпм - экзамен по модулю</t>
  </si>
  <si>
    <t>КЭпм - комплексный экзамен по модулю</t>
  </si>
  <si>
    <t xml:space="preserve">6. Практика </t>
  </si>
  <si>
    <t>Профессиональный модуль, в рамках которого проводится практика</t>
  </si>
  <si>
    <t>Виды практики</t>
  </si>
  <si>
    <t xml:space="preserve">Семестр </t>
  </si>
  <si>
    <t>Объём практики</t>
  </si>
  <si>
    <t>ак.ч.</t>
  </si>
  <si>
    <t xml:space="preserve">Учебная </t>
  </si>
  <si>
    <r>
      <t xml:space="preserve">Распределение форм промежуточной аттестации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</si>
  <si>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r>
      <t xml:space="preserve">Распределение объёма самостоятельной работы обучающихся </t>
    </r>
    <r>
      <rPr>
        <i/>
        <sz val="12"/>
        <rFont val="Times New Roman"/>
        <family val="1"/>
        <charset val="204"/>
      </rPr>
      <t xml:space="preserve">(по курсам и полугодиям), </t>
    </r>
    <r>
      <rPr>
        <sz val="12"/>
        <rFont val="Times New Roman"/>
        <family val="1"/>
        <charset val="204"/>
      </rPr>
      <t>ак.ч.</t>
    </r>
  </si>
  <si>
    <t>17</t>
  </si>
  <si>
    <t>23,5</t>
  </si>
  <si>
    <t>17+23,5=40,5</t>
  </si>
  <si>
    <t>612+846=1458</t>
  </si>
  <si>
    <t>0+18=18</t>
  </si>
  <si>
    <t>0+0,5=0,5</t>
  </si>
  <si>
    <t>2+9=11</t>
  </si>
  <si>
    <t>18+18=36</t>
  </si>
  <si>
    <t>0,5+0,5=1</t>
  </si>
  <si>
    <t>2+0=2</t>
  </si>
  <si>
    <t>Русский язык</t>
  </si>
  <si>
    <t>Литература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</si>
  <si>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</si>
  <si>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</si>
  <si>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</si>
  <si>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</si>
  <si>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</si>
  <si>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</si>
  <si>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География</t>
  </si>
  <si>
    <t>Физическая культура</t>
  </si>
  <si>
    <t>Математика</t>
  </si>
  <si>
    <t>Обществознание</t>
  </si>
  <si>
    <t>6</t>
  </si>
  <si>
    <t xml:space="preserve"> -/Э</t>
  </si>
  <si>
    <t xml:space="preserve"> -/ДЗ</t>
  </si>
  <si>
    <t xml:space="preserve"> -/Кдз№1</t>
  </si>
  <si>
    <t>2Э/1ДЗ</t>
  </si>
  <si>
    <t>ДЗ/ДЗ</t>
  </si>
  <si>
    <t>Иностранный язык в профессиональной деятельности</t>
  </si>
  <si>
    <t>Основы финансовой грамотности</t>
  </si>
  <si>
    <t>ДЗ</t>
  </si>
  <si>
    <t>ОП.06</t>
  </si>
  <si>
    <t>Безопасность жизнедеятельности</t>
  </si>
  <si>
    <t>Э</t>
  </si>
  <si>
    <t>Эпм</t>
  </si>
  <si>
    <t>4 нед.</t>
  </si>
  <si>
    <t>123 нед.</t>
  </si>
  <si>
    <t>,</t>
  </si>
  <si>
    <t>СГ.00</t>
  </si>
  <si>
    <t>Социально-гуманитарный цикл</t>
  </si>
  <si>
    <t>СГ.01</t>
  </si>
  <si>
    <t>СГ.02</t>
  </si>
  <si>
    <t>СГ.03</t>
  </si>
  <si>
    <t>СГ.04</t>
  </si>
  <si>
    <t>СГ.05</t>
  </si>
  <si>
    <t>СГ.06</t>
  </si>
  <si>
    <t>СГ.07</t>
  </si>
  <si>
    <t>История России</t>
  </si>
  <si>
    <t>Основы бережливого производства</t>
  </si>
  <si>
    <t>Основы безопасности и защиты Родины</t>
  </si>
  <si>
    <t>Родная литература</t>
  </si>
  <si>
    <t>МДК.01.01.</t>
  </si>
  <si>
    <t>МДК.01.02.</t>
  </si>
  <si>
    <t>МДК.02.01.</t>
  </si>
  <si>
    <t>МДК.02.02.</t>
  </si>
  <si>
    <t>16,5</t>
  </si>
  <si>
    <t>9</t>
  </si>
  <si>
    <t>: :</t>
  </si>
  <si>
    <t xml:space="preserve">Непрерывно </t>
  </si>
  <si>
    <t>4</t>
  </si>
  <si>
    <t>Документирование хозяйственных операций и ведение бухгалтерского учета активов организации</t>
  </si>
  <si>
    <t>Производственная практика (по профилю специальности)</t>
  </si>
  <si>
    <t xml:space="preserve">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</si>
  <si>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3Э/10ДЗ/2Кдз</t>
  </si>
  <si>
    <t>Общеобразовательные учебные предметы (базовый уровень)</t>
  </si>
  <si>
    <t>1Э/9ДЗ/2Кдз</t>
  </si>
  <si>
    <t>Родной язык</t>
  </si>
  <si>
    <t xml:space="preserve"> -/Кдз№2</t>
  </si>
  <si>
    <t>Общеобразовательные учебные предметы (углубленный уровень)</t>
  </si>
  <si>
    <t>ОУП.14</t>
  </si>
  <si>
    <t>ДЗ/Э</t>
  </si>
  <si>
    <t>ОУП.15</t>
  </si>
  <si>
    <t>Кдз№5</t>
  </si>
  <si>
    <t>8+2Кдз</t>
  </si>
  <si>
    <t>Основы предпринимательской деятельности</t>
  </si>
  <si>
    <t>ПМ.03</t>
  </si>
  <si>
    <t>МДК.03.01.</t>
  </si>
  <si>
    <t>МДК.03.02.</t>
  </si>
  <si>
    <t>УП.03.</t>
  </si>
  <si>
    <t>ПП.03.</t>
  </si>
  <si>
    <t>6 нед.</t>
  </si>
  <si>
    <t>Кдз№6</t>
  </si>
  <si>
    <t>Кдз№7</t>
  </si>
  <si>
    <t>19,5</t>
  </si>
  <si>
    <t>16,5+19,5=36</t>
  </si>
  <si>
    <t>594+702=1296</t>
  </si>
  <si>
    <t>5</t>
  </si>
  <si>
    <t>17 нед.                                                                  ( в т.ч. теор.обучение - 17 нед.)</t>
  </si>
  <si>
    <t>24 нед.                                                                  ( в т.ч. теор.обучение - 22,5 нед., 1 нед. - сам.работа, 0,5 ПА)</t>
  </si>
  <si>
    <r>
      <t xml:space="preserve">Физическая культура / </t>
    </r>
    <r>
      <rPr>
        <i/>
        <sz val="14"/>
        <rFont val="Times New Roman"/>
        <family val="1"/>
        <charset val="204"/>
      </rPr>
      <t>Адаптивная физическая культура</t>
    </r>
  </si>
  <si>
    <t>1Эпм/1Кдз</t>
  </si>
  <si>
    <t>1Эпм</t>
  </si>
  <si>
    <t>0+36=36</t>
  </si>
  <si>
    <t>0+1=1</t>
  </si>
  <si>
    <t>0+108=108</t>
  </si>
  <si>
    <t>0+3=3</t>
  </si>
  <si>
    <t>17 нед. ( в т.ч. теор.обучение - 17 нед.)</t>
  </si>
  <si>
    <t>24 нед.( в т.ч. теор.обучение - 22,5 нед., 1 нед. - сам.работа, 0,5 ПА)</t>
  </si>
  <si>
    <t>17 нед. ( в т.ч. теор.обучение - 16,5 нед., 0,5ПА)</t>
  </si>
  <si>
    <t>24 нед. ( в т.ч. теор.обучение - 19,5 нед., 1 УП, 3 ПП, 0,5ПА)</t>
  </si>
  <si>
    <t>лабораторных и практических занятий, контрольных работ</t>
  </si>
  <si>
    <t>ОУП.14.1</t>
  </si>
  <si>
    <t>Алгебра и начала математического анализа</t>
  </si>
  <si>
    <t xml:space="preserve"> -</t>
  </si>
  <si>
    <t>ОУП.14.2</t>
  </si>
  <si>
    <t>Геометрия</t>
  </si>
  <si>
    <t>ОУП.14.3</t>
  </si>
  <si>
    <t>Вероятность и статистика</t>
  </si>
  <si>
    <t>12,5</t>
  </si>
  <si>
    <t>12,5+4=16,5</t>
  </si>
  <si>
    <t>450+144=594</t>
  </si>
  <si>
    <t>36+72=108</t>
  </si>
  <si>
    <t>1+2=3</t>
  </si>
  <si>
    <t>18+36=54</t>
  </si>
  <si>
    <t>0,5+1=1,5</t>
  </si>
  <si>
    <t>4. План учебного процесса_42.02.01_ОО_2 г 10 мес.</t>
  </si>
  <si>
    <t>Основы композиции, рисунка, живописи в рекламе</t>
  </si>
  <si>
    <t>Информационные технологии в профессиональной деятельности</t>
  </si>
  <si>
    <t>История экранных искусств</t>
  </si>
  <si>
    <t>Рекламная деятельность</t>
  </si>
  <si>
    <t>Психология рекламы</t>
  </si>
  <si>
    <t>Русский язык и культура речи</t>
  </si>
  <si>
    <t>Проведение исследований для создания и реализации рекламного продукта</t>
  </si>
  <si>
    <t>Анализ целевой аудитории, рынка и конкурентов</t>
  </si>
  <si>
    <t>Цели и задачи рекламных и коммуникационных кампаний, акций и мероприятий</t>
  </si>
  <si>
    <t>Учебная практика Проведение исследований для создания и реализации рекламного продукта</t>
  </si>
  <si>
    <t>Производственная практика (по профилю специальности) Проведение исследований для создания и реализации рекламного продукта</t>
  </si>
  <si>
    <t>Разработка и осуществление стратегического и тактического планирования рекламных и коммуникационных кампаний, акций и мероприятий</t>
  </si>
  <si>
    <t>Стратегическое и тактическое планирование рекламных и коммуникационных кампаний, акций и мероприятий</t>
  </si>
  <si>
    <t>Форматы предъявления результатов стратегического и тактического планирования рекламных и коммуникационных кампаний, акций и мероприятий</t>
  </si>
  <si>
    <t>Учебная практика Разработка и осуществление стратегического и тактического планирования рекламных и коммуникационных кампаний, акций и мероприятий</t>
  </si>
  <si>
    <t>Производственная практика (по профилю специальности) Разработка и осуществление стратегического и тактического планирования рекламных и коммуникационных кампаний, акций и мероприятий</t>
  </si>
  <si>
    <t>Продвижение торговых марок, брендов и организаций в среде Интернет средствами цифровых коммуникационных технологий</t>
  </si>
  <si>
    <t>Стратегии продвижения бренда в сети Интернет</t>
  </si>
  <si>
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</t>
  </si>
  <si>
    <t>Учебная практика Продвижение торговых марок, брендов и организаций в среде Интернет средствами цифровых коммуникационных технологий</t>
  </si>
  <si>
    <t>Производственная практика (по профилю специальности) Продвижение торговых марок, брендов и организаций в среде Интернет средствами цифровых коммуникационных технологий</t>
  </si>
  <si>
    <t>ПМ.04</t>
  </si>
  <si>
    <t>МДК.04.01.</t>
  </si>
  <si>
    <t>МДК.04.02.</t>
  </si>
  <si>
    <t>УП.04.</t>
  </si>
  <si>
    <t>ПП.04.</t>
  </si>
  <si>
    <t>Создание ключевых вербальных и визуальных сообщений и основных креативных решений и творческих материалов на основных рекламных носителях</t>
  </si>
  <si>
    <t>Разработка творческих рекламных решений</t>
  </si>
  <si>
    <t>Разработка и размещение рекламного контента для продвижения торговой марки</t>
  </si>
  <si>
    <t>Учебная практика Создание ключевых вербальных и визуальных сообщений и основных креативных решений и творческих материалов на основных рекламных носителях</t>
  </si>
  <si>
    <t>Производственная практика (по профилю специальности) Создание ключевых вербальных и визуальных сообщений и основных креативных решений и творческих материалов на основных рекламных носителях</t>
  </si>
  <si>
    <t>17 нед. ( в т.ч. теор.обучение - 12,5  нед., 1УП, 2ПП, 0,5ПА)</t>
  </si>
  <si>
    <t>1+1Эпм</t>
  </si>
  <si>
    <t xml:space="preserve"> -/Кдз№4</t>
  </si>
  <si>
    <t>5+3Кдз</t>
  </si>
  <si>
    <t>5ДЗ/1Кдз</t>
  </si>
  <si>
    <t>4Э/2ДЗ</t>
  </si>
  <si>
    <t>2Эпм</t>
  </si>
  <si>
    <t xml:space="preserve">Кдз№7/-/ДЗ </t>
  </si>
  <si>
    <t>1Эпм/2ДЗ/1Кдз</t>
  </si>
  <si>
    <t>1Эпм/4ДЗ/1Кдз</t>
  </si>
  <si>
    <t>1Эпм/2ДЗ//1Кдз</t>
  </si>
  <si>
    <t>4Эпм/8ДЗ/4Кдз</t>
  </si>
  <si>
    <t xml:space="preserve">Кдз№7/ДЗ </t>
  </si>
  <si>
    <t>2+1Кдз</t>
  </si>
  <si>
    <t>93 нед.</t>
  </si>
  <si>
    <t>3 нед.</t>
  </si>
  <si>
    <t>7+4Эпм</t>
  </si>
  <si>
    <r>
      <t xml:space="preserve">Способ реализации                          </t>
    </r>
    <r>
      <rPr>
        <i/>
        <sz val="14"/>
        <color rgb="FF000000"/>
        <rFont val="Times New Roman"/>
        <family val="1"/>
        <charset val="204"/>
      </rPr>
      <t>(непрерывно/ рассредоточенно)</t>
    </r>
  </si>
  <si>
    <t>7. График промежуточной аттестации_42.02.01_ОО_2 г 10 мес.</t>
  </si>
  <si>
    <t>8. График самостоятельной работы обучающихся_42.02.01_ОО_2 г 10 мес.</t>
  </si>
  <si>
    <r>
      <t xml:space="preserve">Производственная практика  в форме практической подготовки </t>
    </r>
    <r>
      <rPr>
        <i/>
        <sz val="14"/>
        <rFont val="Times New Roman"/>
        <family val="1"/>
        <charset val="204"/>
      </rPr>
      <t>(36 ак.ч./нед.)</t>
    </r>
  </si>
  <si>
    <t>3+11=14</t>
  </si>
  <si>
    <t>108+396=504</t>
  </si>
  <si>
    <r>
      <t xml:space="preserve">Государственная итоговая аттестация </t>
    </r>
    <r>
      <rPr>
        <sz val="14"/>
        <color rgb="FF000000"/>
        <rFont val="Times New Roman"/>
        <family val="1"/>
        <charset val="204"/>
      </rPr>
      <t xml:space="preserve"> (216 ак.ч./6 нед.) проводится в форме демонстрационного экзамена.</t>
    </r>
  </si>
  <si>
    <t>17 нед.</t>
  </si>
  <si>
    <t>5+1Кдз</t>
  </si>
  <si>
    <t>4Эпм/7Э/25ДЗ/7Кдз</t>
  </si>
  <si>
    <t>25+7Кдз</t>
  </si>
  <si>
    <t>24 нед. ( в т.ч. теор.обучение - 4 нед., 3 УП, 11 ПП, 1 ПА, 6 ГИА)</t>
  </si>
  <si>
    <t>Курсовая работа (проект) в форме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</si>
</sst>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Calibri"/>
      <family val="2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7"/>
      <color indexed="8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/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</borders>
  <cellStyleXfs count="6">
    <xf numFmtId="0" fontId="0" fillId="0" borderId="0"/>
    <xf numFmtId="44" fontId="12" fillId="0" borderId="0" applyFon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9" applyNumberFormat="0" applyAlignment="0" applyProtection="0"/>
    <xf numFmtId="0" fontId="24" fillId="0" borderId="0"/>
  </cellStyleXfs>
  <cellXfs count="1020">
    <xf numFmtId="0" fontId="0" fillId="0" borderId="0" xfId="0"/>
    <xf numFmtId="0" fontId="6" fillId="3" borderId="46" xfId="0" applyFont="1" applyFill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" fillId="4" borderId="49" xfId="0" applyFont="1" applyFill="1" applyBorder="1" applyAlignment="1">
      <alignment vertical="center"/>
    </xf>
    <xf numFmtId="0" fontId="1" fillId="4" borderId="49" xfId="0" applyFont="1" applyFill="1" applyBorder="1" applyAlignment="1">
      <alignment vertical="center" wrapText="1"/>
    </xf>
    <xf numFmtId="0" fontId="1" fillId="4" borderId="49" xfId="0" applyFont="1" applyFill="1" applyBorder="1" applyAlignment="1">
      <alignment horizontal="right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justify" vertical="center" wrapText="1"/>
    </xf>
    <xf numFmtId="0" fontId="6" fillId="4" borderId="35" xfId="0" applyFont="1" applyFill="1" applyBorder="1" applyAlignment="1">
      <alignment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justify" vertical="center" wrapText="1"/>
    </xf>
    <xf numFmtId="0" fontId="6" fillId="4" borderId="41" xfId="0" applyFont="1" applyFill="1" applyBorder="1" applyAlignment="1">
      <alignment vertical="center"/>
    </xf>
    <xf numFmtId="0" fontId="6" fillId="4" borderId="41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1" fontId="6" fillId="4" borderId="43" xfId="0" applyNumberFormat="1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" fontId="6" fillId="4" borderId="59" xfId="0" applyNumberFormat="1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0" fontId="9" fillId="4" borderId="4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horizontal="right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1" fontId="9" fillId="4" borderId="59" xfId="0" applyNumberFormat="1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center" vertical="center"/>
    </xf>
    <xf numFmtId="0" fontId="9" fillId="4" borderId="66" xfId="0" applyFont="1" applyFill="1" applyBorder="1" applyAlignment="1">
      <alignment horizontal="center" vertical="center"/>
    </xf>
    <xf numFmtId="0" fontId="9" fillId="4" borderId="6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4" borderId="49" xfId="0" applyFont="1" applyFill="1" applyBorder="1" applyAlignment="1">
      <alignment horizontal="left" vertical="center" wrapText="1"/>
    </xf>
    <xf numFmtId="1" fontId="1" fillId="4" borderId="49" xfId="0" applyNumberFormat="1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/>
    </xf>
    <xf numFmtId="0" fontId="6" fillId="4" borderId="69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left" vertical="center"/>
    </xf>
    <xf numFmtId="0" fontId="6" fillId="4" borderId="35" xfId="0" applyFont="1" applyFill="1" applyBorder="1" applyAlignment="1">
      <alignment horizontal="left" vertical="center" wrapText="1"/>
    </xf>
    <xf numFmtId="1" fontId="6" fillId="4" borderId="35" xfId="0" applyNumberFormat="1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right" vertical="center"/>
    </xf>
    <xf numFmtId="1" fontId="1" fillId="4" borderId="6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6" fillId="4" borderId="72" xfId="0" applyFont="1" applyFill="1" applyBorder="1" applyAlignment="1">
      <alignment horizontal="left" vertical="center"/>
    </xf>
    <xf numFmtId="0" fontId="6" fillId="4" borderId="31" xfId="0" applyFont="1" applyFill="1" applyBorder="1" applyAlignment="1">
      <alignment horizontal="left" vertical="center" wrapText="1"/>
    </xf>
    <xf numFmtId="0" fontId="6" fillId="4" borderId="3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right" vertical="center"/>
    </xf>
    <xf numFmtId="0" fontId="6" fillId="4" borderId="63" xfId="0" applyFont="1" applyFill="1" applyBorder="1" applyAlignment="1">
      <alignment vertical="center"/>
    </xf>
    <xf numFmtId="0" fontId="6" fillId="4" borderId="61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/>
    </xf>
    <xf numFmtId="0" fontId="6" fillId="4" borderId="31" xfId="0" applyFont="1" applyFill="1" applyBorder="1" applyAlignment="1">
      <alignment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75" xfId="0" applyFont="1" applyFill="1" applyBorder="1" applyAlignment="1">
      <alignment vertical="center"/>
    </xf>
    <xf numFmtId="0" fontId="6" fillId="4" borderId="74" xfId="0" applyFont="1" applyFill="1" applyBorder="1" applyAlignment="1">
      <alignment vertical="center" wrapText="1"/>
    </xf>
    <xf numFmtId="0" fontId="6" fillId="4" borderId="67" xfId="0" applyFont="1" applyFill="1" applyBorder="1" applyAlignment="1">
      <alignment horizontal="center" vertical="center"/>
    </xf>
    <xf numFmtId="0" fontId="6" fillId="4" borderId="77" xfId="0" applyFont="1" applyFill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/>
    </xf>
    <xf numFmtId="1" fontId="6" fillId="4" borderId="76" xfId="0" applyNumberFormat="1" applyFont="1" applyFill="1" applyBorder="1" applyAlignment="1">
      <alignment horizontal="center" vertical="center"/>
    </xf>
    <xf numFmtId="0" fontId="6" fillId="4" borderId="78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4" borderId="5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 wrapText="1"/>
    </xf>
    <xf numFmtId="0" fontId="6" fillId="5" borderId="38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right" vertical="center"/>
    </xf>
    <xf numFmtId="0" fontId="1" fillId="4" borderId="35" xfId="0" applyFont="1" applyFill="1" applyBorder="1" applyAlignment="1">
      <alignment horizontal="center" vertical="center"/>
    </xf>
    <xf numFmtId="1" fontId="1" fillId="4" borderId="36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/>
    </xf>
    <xf numFmtId="0" fontId="1" fillId="4" borderId="43" xfId="0" applyFont="1" applyFill="1" applyBorder="1" applyAlignment="1">
      <alignment vertical="center" wrapText="1"/>
    </xf>
    <xf numFmtId="0" fontId="1" fillId="4" borderId="41" xfId="0" applyFont="1" applyFill="1" applyBorder="1" applyAlignment="1">
      <alignment horizontal="right" vertical="center"/>
    </xf>
    <xf numFmtId="0" fontId="1" fillId="4" borderId="41" xfId="0" applyFont="1" applyFill="1" applyBorder="1" applyAlignment="1">
      <alignment horizontal="center" vertical="center"/>
    </xf>
    <xf numFmtId="1" fontId="1" fillId="4" borderId="43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vertical="center"/>
    </xf>
    <xf numFmtId="0" fontId="1" fillId="4" borderId="76" xfId="0" applyFont="1" applyFill="1" applyBorder="1" applyAlignment="1">
      <alignment vertical="center" wrapText="1"/>
    </xf>
    <xf numFmtId="0" fontId="6" fillId="4" borderId="74" xfId="0" applyFont="1" applyFill="1" applyBorder="1" applyAlignment="1">
      <alignment horizontal="right" vertical="center"/>
    </xf>
    <xf numFmtId="0" fontId="1" fillId="4" borderId="74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" fontId="1" fillId="4" borderId="35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vertical="center"/>
    </xf>
    <xf numFmtId="0" fontId="1" fillId="4" borderId="58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horizontal="right" vertical="center"/>
    </xf>
    <xf numFmtId="0" fontId="1" fillId="4" borderId="42" xfId="0" applyFont="1" applyFill="1" applyBorder="1" applyAlignment="1">
      <alignment horizontal="right" vertical="center"/>
    </xf>
    <xf numFmtId="1" fontId="1" fillId="4" borderId="74" xfId="0" applyNumberFormat="1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1" fontId="1" fillId="4" borderId="59" xfId="0" applyNumberFormat="1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4" borderId="78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1" fillId="5" borderId="67" xfId="0" applyFont="1" applyFill="1" applyBorder="1" applyAlignment="1">
      <alignment horizontal="center" vertical="center"/>
    </xf>
    <xf numFmtId="0" fontId="1" fillId="5" borderId="77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31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6" fillId="4" borderId="7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0" fontId="9" fillId="4" borderId="0" xfId="0" applyFont="1" applyFill="1"/>
    <xf numFmtId="0" fontId="6" fillId="4" borderId="0" xfId="0" applyFont="1" applyFill="1"/>
    <xf numFmtId="1" fontId="6" fillId="4" borderId="0" xfId="0" applyNumberFormat="1" applyFont="1" applyFill="1" applyAlignment="1">
      <alignment vertical="center"/>
    </xf>
    <xf numFmtId="1" fontId="11" fillId="4" borderId="0" xfId="0" applyNumberFormat="1" applyFont="1" applyFill="1" applyAlignment="1">
      <alignment vertical="center"/>
    </xf>
    <xf numFmtId="0" fontId="7" fillId="4" borderId="0" xfId="0" applyFont="1" applyFill="1"/>
    <xf numFmtId="49" fontId="7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vertical="center"/>
    </xf>
    <xf numFmtId="1" fontId="10" fillId="4" borderId="0" xfId="0" applyNumberFormat="1" applyFont="1" applyFill="1" applyAlignment="1">
      <alignment vertical="center"/>
    </xf>
    <xf numFmtId="0" fontId="6" fillId="6" borderId="46" xfId="0" applyFont="1" applyFill="1" applyBorder="1" applyAlignment="1">
      <alignment vertical="center"/>
    </xf>
    <xf numFmtId="0" fontId="1" fillId="4" borderId="55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16" fillId="10" borderId="0" xfId="0" applyNumberFormat="1" applyFont="1" applyFill="1"/>
    <xf numFmtId="49" fontId="10" fillId="0" borderId="0" xfId="0" applyNumberFormat="1" applyFont="1"/>
    <xf numFmtId="49" fontId="16" fillId="0" borderId="0" xfId="0" applyNumberFormat="1" applyFont="1"/>
    <xf numFmtId="49" fontId="4" fillId="0" borderId="0" xfId="0" applyNumberFormat="1" applyFont="1"/>
    <xf numFmtId="49" fontId="18" fillId="0" borderId="46" xfId="0" applyNumberFormat="1" applyFont="1" applyBorder="1" applyAlignment="1" applyProtection="1">
      <alignment horizontal="center" vertical="center" shrinkToFit="1"/>
      <protection hidden="1"/>
    </xf>
    <xf numFmtId="49" fontId="18" fillId="0" borderId="58" xfId="0" applyNumberFormat="1" applyFont="1" applyBorder="1" applyAlignment="1" applyProtection="1">
      <alignment horizontal="center" vertical="center" shrinkToFit="1"/>
      <protection hidden="1"/>
    </xf>
    <xf numFmtId="49" fontId="19" fillId="0" borderId="0" xfId="0" applyNumberFormat="1" applyFont="1"/>
    <xf numFmtId="49" fontId="4" fillId="0" borderId="7" xfId="0" applyNumberFormat="1" applyFont="1" applyBorder="1" applyAlignment="1" applyProtection="1">
      <alignment horizontal="center" vertical="center" textRotation="90"/>
      <protection hidden="1"/>
    </xf>
    <xf numFmtId="49" fontId="18" fillId="0" borderId="47" xfId="0" applyNumberFormat="1" applyFont="1" applyBorder="1" applyAlignment="1" applyProtection="1">
      <alignment horizontal="center" vertical="center" shrinkToFit="1"/>
      <protection hidden="1"/>
    </xf>
    <xf numFmtId="49" fontId="7" fillId="10" borderId="46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/>
    <xf numFmtId="49" fontId="10" fillId="0" borderId="47" xfId="0" applyNumberFormat="1" applyFont="1" applyBorder="1"/>
    <xf numFmtId="49" fontId="6" fillId="0" borderId="0" xfId="0" applyNumberFormat="1" applyFont="1"/>
    <xf numFmtId="49" fontId="6" fillId="0" borderId="63" xfId="0" applyNumberFormat="1" applyFont="1" applyBorder="1" applyAlignment="1" applyProtection="1">
      <alignment horizontal="center" vertical="center"/>
      <protection hidden="1"/>
    </xf>
    <xf numFmtId="49" fontId="7" fillId="0" borderId="59" xfId="0" applyNumberFormat="1" applyFont="1" applyBorder="1" applyAlignment="1">
      <alignment horizontal="center" vertical="center"/>
    </xf>
    <xf numFmtId="49" fontId="7" fillId="0" borderId="59" xfId="1" applyNumberFormat="1" applyFont="1" applyFill="1" applyBorder="1" applyAlignment="1" applyProtection="1">
      <alignment horizontal="center" vertical="center"/>
    </xf>
    <xf numFmtId="49" fontId="17" fillId="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vertical="center"/>
    </xf>
    <xf numFmtId="49" fontId="7" fillId="10" borderId="59" xfId="1" applyNumberFormat="1" applyFont="1" applyFill="1" applyBorder="1" applyAlignment="1" applyProtection="1">
      <alignment horizontal="center" textRotation="90"/>
    </xf>
    <xf numFmtId="164" fontId="20" fillId="10" borderId="59" xfId="0" applyNumberFormat="1" applyFont="1" applyFill="1" applyBorder="1" applyAlignment="1">
      <alignment horizontal="center" vertical="center"/>
    </xf>
    <xf numFmtId="49" fontId="7" fillId="10" borderId="59" xfId="0" applyNumberFormat="1" applyFont="1" applyFill="1" applyBorder="1" applyAlignment="1">
      <alignment horizontal="center" vertical="center"/>
    </xf>
    <xf numFmtId="49" fontId="7" fillId="10" borderId="0" xfId="1" applyNumberFormat="1" applyFont="1" applyFill="1" applyBorder="1" applyAlignment="1" applyProtection="1">
      <alignment horizontal="center" vertical="center"/>
    </xf>
    <xf numFmtId="49" fontId="17" fillId="10" borderId="59" xfId="1" applyNumberFormat="1" applyFont="1" applyFill="1" applyBorder="1" applyAlignment="1" applyProtection="1">
      <alignment horizontal="center" vertical="center"/>
    </xf>
    <xf numFmtId="49" fontId="7" fillId="10" borderId="62" xfId="1" applyNumberFormat="1" applyFont="1" applyFill="1" applyBorder="1" applyAlignment="1" applyProtection="1">
      <alignment horizontal="center" vertical="center"/>
    </xf>
    <xf numFmtId="49" fontId="21" fillId="0" borderId="0" xfId="0" applyNumberFormat="1" applyFont="1"/>
    <xf numFmtId="49" fontId="1" fillId="0" borderId="0" xfId="0" applyNumberFormat="1" applyFont="1"/>
    <xf numFmtId="49" fontId="6" fillId="0" borderId="46" xfId="0" applyNumberFormat="1" applyFont="1" applyBorder="1"/>
    <xf numFmtId="49" fontId="6" fillId="0" borderId="0" xfId="0" applyNumberFormat="1" applyFont="1" applyAlignment="1">
      <alignment horizontal="center"/>
    </xf>
    <xf numFmtId="49" fontId="6" fillId="10" borderId="46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0" xfId="0" applyNumberFormat="1" applyFont="1" applyFill="1"/>
    <xf numFmtId="49" fontId="6" fillId="10" borderId="46" xfId="0" applyNumberFormat="1" applyFont="1" applyFill="1" applyBorder="1" applyAlignment="1">
      <alignment horizontal="center" vertical="center"/>
    </xf>
    <xf numFmtId="49" fontId="9" fillId="0" borderId="0" xfId="0" applyNumberFormat="1" applyFo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10" fillId="10" borderId="0" xfId="0" applyNumberFormat="1" applyFont="1" applyFill="1"/>
    <xf numFmtId="49" fontId="9" fillId="10" borderId="0" xfId="0" applyNumberFormat="1" applyFont="1" applyFill="1"/>
    <xf numFmtId="0" fontId="6" fillId="10" borderId="0" xfId="0" applyFont="1" applyFill="1"/>
    <xf numFmtId="0" fontId="6" fillId="0" borderId="0" xfId="0" applyFont="1"/>
    <xf numFmtId="0" fontId="22" fillId="10" borderId="20" xfId="0" applyFont="1" applyFill="1" applyBorder="1" applyAlignment="1">
      <alignment horizontal="center" vertical="center" wrapText="1"/>
    </xf>
    <xf numFmtId="0" fontId="22" fillId="10" borderId="53" xfId="0" applyFont="1" applyFill="1" applyBorder="1" applyAlignment="1">
      <alignment horizontal="center" vertical="center" wrapText="1"/>
    </xf>
    <xf numFmtId="0" fontId="22" fillId="10" borderId="54" xfId="0" applyFont="1" applyFill="1" applyBorder="1" applyAlignment="1">
      <alignment horizontal="center" vertical="center" wrapText="1"/>
    </xf>
    <xf numFmtId="0" fontId="23" fillId="0" borderId="0" xfId="0" applyFont="1"/>
    <xf numFmtId="0" fontId="7" fillId="10" borderId="91" xfId="4" applyFont="1" applyFill="1" applyBorder="1" applyAlignment="1">
      <alignment horizontal="center" vertical="center" wrapText="1"/>
    </xf>
    <xf numFmtId="0" fontId="8" fillId="10" borderId="39" xfId="3" applyFont="1" applyFill="1" applyBorder="1" applyAlignment="1">
      <alignment horizontal="center" vertical="center" wrapText="1"/>
    </xf>
    <xf numFmtId="0" fontId="8" fillId="10" borderId="39" xfId="2" applyFont="1" applyFill="1" applyBorder="1" applyAlignment="1">
      <alignment horizontal="center" vertical="center" wrapText="1"/>
    </xf>
    <xf numFmtId="0" fontId="8" fillId="10" borderId="92" xfId="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10" borderId="93" xfId="4" applyFont="1" applyFill="1" applyBorder="1" applyAlignment="1">
      <alignment horizontal="left" vertical="center" wrapText="1"/>
    </xf>
    <xf numFmtId="0" fontId="7" fillId="10" borderId="46" xfId="2" applyFont="1" applyFill="1" applyBorder="1" applyAlignment="1">
      <alignment horizontal="left" vertical="center" wrapText="1"/>
    </xf>
    <xf numFmtId="0" fontId="7" fillId="10" borderId="46" xfId="3" applyFont="1" applyFill="1" applyBorder="1" applyAlignment="1">
      <alignment horizontal="left" vertical="center" wrapText="1"/>
    </xf>
    <xf numFmtId="0" fontId="5" fillId="10" borderId="94" xfId="4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5" fillId="10" borderId="95" xfId="4" applyFont="1" applyFill="1" applyBorder="1" applyAlignment="1">
      <alignment horizontal="left" vertical="center" wrapText="1"/>
    </xf>
    <xf numFmtId="0" fontId="5" fillId="10" borderId="78" xfId="3" applyFont="1" applyFill="1" applyBorder="1" applyAlignment="1">
      <alignment horizontal="left" vertical="center" wrapText="1"/>
    </xf>
    <xf numFmtId="0" fontId="5" fillId="10" borderId="78" xfId="2" applyFont="1" applyFill="1" applyBorder="1" applyAlignment="1">
      <alignment horizontal="left" vertical="center" wrapText="1"/>
    </xf>
    <xf numFmtId="0" fontId="5" fillId="10" borderId="96" xfId="4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21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3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78" xfId="0" applyFont="1" applyBorder="1" applyAlignment="1">
      <alignment horizontal="left" vertical="center" wrapText="1"/>
    </xf>
    <xf numFmtId="0" fontId="1" fillId="10" borderId="1" xfId="0" applyFont="1" applyFill="1" applyBorder="1" applyAlignment="1">
      <alignment vertical="center"/>
    </xf>
    <xf numFmtId="0" fontId="1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5" fillId="10" borderId="3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1" fillId="10" borderId="49" xfId="0" applyFont="1" applyFill="1" applyBorder="1" applyAlignment="1">
      <alignment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1" xfId="0" applyFont="1" applyFill="1" applyBorder="1" applyAlignment="1">
      <alignment horizontal="center" vertical="center"/>
    </xf>
    <xf numFmtId="0" fontId="1" fillId="10" borderId="50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6" fillId="10" borderId="55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0" borderId="45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57" xfId="0" applyFont="1" applyFill="1" applyBorder="1" applyAlignment="1">
      <alignment horizontal="center" vertical="center"/>
    </xf>
    <xf numFmtId="0" fontId="6" fillId="10" borderId="4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vertical="center"/>
    </xf>
    <xf numFmtId="0" fontId="9" fillId="10" borderId="42" xfId="0" applyFont="1" applyFill="1" applyBorder="1" applyAlignment="1">
      <alignment vertical="center" wrapText="1"/>
    </xf>
    <xf numFmtId="0" fontId="9" fillId="10" borderId="60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1" fillId="10" borderId="49" xfId="0" applyFont="1" applyFill="1" applyBorder="1" applyAlignment="1">
      <alignment horizontal="left" vertical="center" wrapText="1"/>
    </xf>
    <xf numFmtId="0" fontId="6" fillId="10" borderId="40" xfId="0" applyFont="1" applyFill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/>
    </xf>
    <xf numFmtId="0" fontId="9" fillId="10" borderId="61" xfId="0" applyFont="1" applyFill="1" applyBorder="1" applyAlignment="1">
      <alignment vertical="center"/>
    </xf>
    <xf numFmtId="0" fontId="1" fillId="10" borderId="15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 wrapText="1"/>
    </xf>
    <xf numFmtId="0" fontId="1" fillId="10" borderId="1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52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horizontal="center" vertical="center"/>
    </xf>
    <xf numFmtId="0" fontId="7" fillId="10" borderId="57" xfId="0" applyFont="1" applyFill="1" applyBorder="1" applyAlignment="1">
      <alignment horizontal="center" vertical="center"/>
    </xf>
    <xf numFmtId="0" fontId="7" fillId="10" borderId="47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vertical="center"/>
    </xf>
    <xf numFmtId="0" fontId="7" fillId="10" borderId="44" xfId="0" applyFont="1" applyFill="1" applyBorder="1" applyAlignment="1">
      <alignment horizontal="center" vertical="center"/>
    </xf>
    <xf numFmtId="0" fontId="6" fillId="10" borderId="62" xfId="0" applyFont="1" applyFill="1" applyBorder="1" applyAlignment="1">
      <alignment horizontal="center" vertical="center"/>
    </xf>
    <xf numFmtId="0" fontId="6" fillId="10" borderId="61" xfId="0" applyFont="1" applyFill="1" applyBorder="1" applyAlignment="1">
      <alignment vertical="center"/>
    </xf>
    <xf numFmtId="0" fontId="6" fillId="10" borderId="60" xfId="0" applyFont="1" applyFill="1" applyBorder="1" applyAlignment="1">
      <alignment vertical="center"/>
    </xf>
    <xf numFmtId="0" fontId="6" fillId="10" borderId="65" xfId="0" applyFont="1" applyFill="1" applyBorder="1" applyAlignment="1">
      <alignment horizontal="center" vertical="center"/>
    </xf>
    <xf numFmtId="0" fontId="6" fillId="10" borderId="66" xfId="0" applyFont="1" applyFill="1" applyBorder="1" applyAlignment="1">
      <alignment horizontal="center" vertical="center"/>
    </xf>
    <xf numFmtId="0" fontId="9" fillId="10" borderId="31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 wrapText="1"/>
    </xf>
    <xf numFmtId="0" fontId="9" fillId="10" borderId="32" xfId="0" applyFont="1" applyFill="1" applyBorder="1" applyAlignment="1">
      <alignment horizontal="center" vertical="center"/>
    </xf>
    <xf numFmtId="0" fontId="9" fillId="10" borderId="34" xfId="0" applyFont="1" applyFill="1" applyBorder="1" applyAlignment="1">
      <alignment horizontal="center" vertical="center"/>
    </xf>
    <xf numFmtId="0" fontId="1" fillId="10" borderId="35" xfId="0" applyFont="1" applyFill="1" applyBorder="1" applyAlignment="1">
      <alignment vertical="center"/>
    </xf>
    <xf numFmtId="0" fontId="1" fillId="10" borderId="36" xfId="0" applyFont="1" applyFill="1" applyBorder="1" applyAlignment="1">
      <alignment vertical="center" wrapText="1"/>
    </xf>
    <xf numFmtId="0" fontId="10" fillId="10" borderId="0" xfId="0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6" fillId="11" borderId="46" xfId="0" applyFont="1" applyFill="1" applyBorder="1" applyAlignment="1">
      <alignment vertical="center"/>
    </xf>
    <xf numFmtId="0" fontId="7" fillId="10" borderId="0" xfId="0" applyFont="1" applyFill="1"/>
    <xf numFmtId="49" fontId="7" fillId="10" borderId="0" xfId="0" applyNumberFormat="1" applyFont="1" applyFill="1" applyAlignment="1">
      <alignment horizontal="right"/>
    </xf>
    <xf numFmtId="0" fontId="11" fillId="10" borderId="0" xfId="0" applyFont="1" applyFill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49" fontId="9" fillId="4" borderId="72" xfId="0" applyNumberFormat="1" applyFont="1" applyFill="1" applyBorder="1" applyAlignment="1">
      <alignment horizontal="right" vertical="center"/>
    </xf>
    <xf numFmtId="0" fontId="1" fillId="4" borderId="25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5" fillId="10" borderId="4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" fontId="1" fillId="10" borderId="50" xfId="0" applyNumberFormat="1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justify" vertical="center" wrapText="1"/>
    </xf>
    <xf numFmtId="0" fontId="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justify" vertical="center" wrapText="1"/>
    </xf>
    <xf numFmtId="1" fontId="6" fillId="10" borderId="43" xfId="0" applyNumberFormat="1" applyFont="1" applyFill="1" applyBorder="1" applyAlignment="1">
      <alignment horizontal="center" vertical="center"/>
    </xf>
    <xf numFmtId="1" fontId="6" fillId="10" borderId="59" xfId="0" applyNumberFormat="1" applyFont="1" applyFill="1" applyBorder="1" applyAlignment="1">
      <alignment horizontal="center" vertical="center"/>
    </xf>
    <xf numFmtId="1" fontId="9" fillId="10" borderId="59" xfId="0" applyNumberFormat="1" applyFont="1" applyFill="1" applyBorder="1" applyAlignment="1">
      <alignment horizontal="center" vertical="center"/>
    </xf>
    <xf numFmtId="1" fontId="1" fillId="10" borderId="0" xfId="0" applyNumberFormat="1" applyFont="1" applyFill="1" applyAlignment="1">
      <alignment horizontal="center" vertical="center"/>
    </xf>
    <xf numFmtId="0" fontId="1" fillId="10" borderId="48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6" fillId="10" borderId="67" xfId="0" applyFont="1" applyFill="1" applyBorder="1" applyAlignment="1">
      <alignment horizontal="center" vertical="center"/>
    </xf>
    <xf numFmtId="0" fontId="6" fillId="10" borderId="77" xfId="0" applyFont="1" applyFill="1" applyBorder="1" applyAlignment="1">
      <alignment horizontal="center" vertical="center"/>
    </xf>
    <xf numFmtId="1" fontId="9" fillId="10" borderId="31" xfId="0" applyNumberFormat="1" applyFont="1" applyFill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1" fontId="1" fillId="10" borderId="35" xfId="0" applyNumberFormat="1" applyFont="1" applyFill="1" applyBorder="1" applyAlignment="1">
      <alignment horizontal="center" vertical="center"/>
    </xf>
    <xf numFmtId="0" fontId="1" fillId="10" borderId="41" xfId="0" applyFont="1" applyFill="1" applyBorder="1" applyAlignment="1">
      <alignment vertical="center"/>
    </xf>
    <xf numFmtId="0" fontId="1" fillId="10" borderId="43" xfId="0" applyFont="1" applyFill="1" applyBorder="1" applyAlignment="1">
      <alignment vertical="center" wrapText="1"/>
    </xf>
    <xf numFmtId="1" fontId="1" fillId="10" borderId="41" xfId="0" applyNumberFormat="1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vertical="center"/>
    </xf>
    <xf numFmtId="0" fontId="1" fillId="10" borderId="76" xfId="0" applyFont="1" applyFill="1" applyBorder="1" applyAlignment="1">
      <alignment vertical="center" wrapText="1"/>
    </xf>
    <xf numFmtId="1" fontId="6" fillId="10" borderId="74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left" vertical="center"/>
    </xf>
    <xf numFmtId="1" fontId="11" fillId="10" borderId="0" xfId="0" applyNumberFormat="1" applyFont="1" applyFill="1" applyAlignment="1">
      <alignment vertical="center"/>
    </xf>
    <xf numFmtId="1" fontId="10" fillId="10" borderId="0" xfId="0" applyNumberFormat="1" applyFont="1" applyFill="1" applyAlignment="1">
      <alignment vertical="center"/>
    </xf>
    <xf numFmtId="0" fontId="5" fillId="4" borderId="13" xfId="0" applyFont="1" applyFill="1" applyBorder="1" applyAlignment="1">
      <alignment horizontal="left" vertical="center"/>
    </xf>
    <xf numFmtId="0" fontId="5" fillId="4" borderId="43" xfId="0" applyFont="1" applyFill="1" applyBorder="1" applyAlignment="1">
      <alignment horizontal="left" vertical="center"/>
    </xf>
    <xf numFmtId="0" fontId="1" fillId="4" borderId="47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1" fillId="4" borderId="76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center" vertical="center" wrapText="1"/>
    </xf>
    <xf numFmtId="0" fontId="9" fillId="4" borderId="6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0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9" fillId="4" borderId="74" xfId="0" applyFont="1" applyFill="1" applyBorder="1" applyAlignment="1">
      <alignment vertical="center"/>
    </xf>
    <xf numFmtId="0" fontId="9" fillId="4" borderId="74" xfId="0" applyFont="1" applyFill="1" applyBorder="1" applyAlignment="1">
      <alignment vertical="center" wrapText="1"/>
    </xf>
    <xf numFmtId="0" fontId="9" fillId="4" borderId="74" xfId="0" applyFont="1" applyFill="1" applyBorder="1" applyAlignment="1">
      <alignment horizontal="right" vertical="center"/>
    </xf>
    <xf numFmtId="0" fontId="9" fillId="4" borderId="77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 wrapText="1"/>
    </xf>
    <xf numFmtId="0" fontId="9" fillId="10" borderId="61" xfId="0" applyFont="1" applyFill="1" applyBorder="1" applyAlignment="1">
      <alignment horizontal="center" vertical="center"/>
    </xf>
    <xf numFmtId="1" fontId="9" fillId="10" borderId="63" xfId="0" applyNumberFormat="1" applyFont="1" applyFill="1" applyBorder="1" applyAlignment="1">
      <alignment horizontal="center" vertical="center"/>
    </xf>
    <xf numFmtId="0" fontId="7" fillId="4" borderId="46" xfId="3" applyFont="1" applyFill="1" applyBorder="1" applyAlignment="1">
      <alignment horizontal="left" vertical="center" wrapText="1"/>
    </xf>
    <xf numFmtId="0" fontId="7" fillId="4" borderId="46" xfId="2" applyFont="1" applyFill="1" applyBorder="1" applyAlignment="1">
      <alignment horizontal="left" vertical="center" wrapText="1"/>
    </xf>
    <xf numFmtId="0" fontId="5" fillId="4" borderId="78" xfId="3" applyFont="1" applyFill="1" applyBorder="1" applyAlignment="1">
      <alignment horizontal="left" vertical="center" wrapText="1"/>
    </xf>
    <xf numFmtId="0" fontId="5" fillId="4" borderId="78" xfId="2" applyFont="1" applyFill="1" applyBorder="1" applyAlignment="1">
      <alignment horizontal="left" vertical="center" wrapText="1"/>
    </xf>
    <xf numFmtId="0" fontId="9" fillId="4" borderId="74" xfId="0" applyFont="1" applyFill="1" applyBorder="1" applyAlignment="1">
      <alignment horizontal="center" vertical="center"/>
    </xf>
    <xf numFmtId="0" fontId="9" fillId="4" borderId="75" xfId="0" applyFont="1" applyFill="1" applyBorder="1" applyAlignment="1">
      <alignment horizontal="center" vertical="center"/>
    </xf>
    <xf numFmtId="1" fontId="9" fillId="4" borderId="76" xfId="0" applyNumberFormat="1" applyFont="1" applyFill="1" applyBorder="1" applyAlignment="1">
      <alignment horizontal="center" vertical="center"/>
    </xf>
    <xf numFmtId="0" fontId="9" fillId="4" borderId="67" xfId="0" applyFont="1" applyFill="1" applyBorder="1" applyAlignment="1">
      <alignment horizontal="center" vertical="center"/>
    </xf>
    <xf numFmtId="0" fontId="9" fillId="4" borderId="78" xfId="0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>
      <alignment vertical="center"/>
    </xf>
    <xf numFmtId="0" fontId="6" fillId="10" borderId="35" xfId="0" applyFont="1" applyFill="1" applyBorder="1" applyAlignment="1">
      <alignment vertical="center" wrapText="1"/>
    </xf>
    <xf numFmtId="49" fontId="6" fillId="5" borderId="31" xfId="0" applyNumberFormat="1" applyFont="1" applyFill="1" applyBorder="1" applyAlignment="1">
      <alignment horizontal="right" vertical="center"/>
    </xf>
    <xf numFmtId="0" fontId="6" fillId="5" borderId="39" xfId="0" applyFont="1" applyFill="1" applyBorder="1" applyAlignment="1">
      <alignment horizontal="center" vertical="center"/>
    </xf>
    <xf numFmtId="0" fontId="6" fillId="12" borderId="72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6" fillId="10" borderId="41" xfId="0" applyFont="1" applyFill="1" applyBorder="1" applyAlignment="1">
      <alignment vertical="center" wrapText="1"/>
    </xf>
    <xf numFmtId="49" fontId="6" fillId="5" borderId="41" xfId="0" applyNumberFormat="1" applyFont="1" applyFill="1" applyBorder="1" applyAlignment="1">
      <alignment horizontal="right" vertical="center"/>
    </xf>
    <xf numFmtId="0" fontId="6" fillId="5" borderId="4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3" borderId="58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26" fillId="0" borderId="35" xfId="0" applyFont="1" applyBorder="1" applyAlignment="1">
      <alignment horizontal="left" vertical="center"/>
    </xf>
    <xf numFmtId="0" fontId="27" fillId="0" borderId="31" xfId="0" applyFont="1" applyBorder="1" applyAlignment="1">
      <alignment vertical="center" wrapText="1"/>
    </xf>
    <xf numFmtId="0" fontId="6" fillId="5" borderId="32" xfId="0" applyFont="1" applyFill="1" applyBorder="1" applyAlignment="1">
      <alignment horizontal="center" vertical="center"/>
    </xf>
    <xf numFmtId="2" fontId="6" fillId="5" borderId="32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left" vertical="center"/>
    </xf>
    <xf numFmtId="0" fontId="27" fillId="0" borderId="41" xfId="0" applyFont="1" applyBorder="1" applyAlignment="1">
      <alignment vertical="center" wrapText="1"/>
    </xf>
    <xf numFmtId="49" fontId="6" fillId="5" borderId="35" xfId="0" applyNumberFormat="1" applyFont="1" applyFill="1" applyBorder="1" applyAlignment="1">
      <alignment horizontal="right" vertical="center"/>
    </xf>
    <xf numFmtId="1" fontId="6" fillId="5" borderId="47" xfId="0" applyNumberFormat="1" applyFont="1" applyFill="1" applyBorder="1" applyAlignment="1">
      <alignment horizontal="center" vertical="center"/>
    </xf>
    <xf numFmtId="0" fontId="26" fillId="13" borderId="37" xfId="0" applyFont="1" applyFill="1" applyBorder="1" applyAlignment="1">
      <alignment horizontal="center" vertical="center"/>
    </xf>
    <xf numFmtId="0" fontId="26" fillId="5" borderId="71" xfId="0" applyFont="1" applyFill="1" applyBorder="1" applyAlignment="1">
      <alignment horizontal="center" vertical="center"/>
    </xf>
    <xf numFmtId="0" fontId="26" fillId="5" borderId="37" xfId="0" applyFont="1" applyFill="1" applyBorder="1" applyAlignment="1">
      <alignment horizontal="center" vertical="center"/>
    </xf>
    <xf numFmtId="0" fontId="26" fillId="5" borderId="44" xfId="0" applyFont="1" applyFill="1" applyBorder="1" applyAlignment="1">
      <alignment horizontal="center" vertical="center"/>
    </xf>
    <xf numFmtId="0" fontId="26" fillId="5" borderId="58" xfId="0" applyFont="1" applyFill="1" applyBorder="1" applyAlignment="1">
      <alignment horizontal="center" vertical="center"/>
    </xf>
    <xf numFmtId="0" fontId="26" fillId="12" borderId="58" xfId="0" applyFont="1" applyFill="1" applyBorder="1" applyAlignment="1">
      <alignment horizontal="center" vertical="center"/>
    </xf>
    <xf numFmtId="0" fontId="26" fillId="5" borderId="69" xfId="0" applyFont="1" applyFill="1" applyBorder="1" applyAlignment="1">
      <alignment horizontal="center" vertical="center"/>
    </xf>
    <xf numFmtId="0" fontId="26" fillId="12" borderId="44" xfId="0" applyFont="1" applyFill="1" applyBorder="1" applyAlignment="1">
      <alignment horizontal="center" vertical="center"/>
    </xf>
    <xf numFmtId="49" fontId="1" fillId="4" borderId="49" xfId="0" applyNumberFormat="1" applyFont="1" applyFill="1" applyBorder="1" applyAlignment="1">
      <alignment horizontal="right" vertical="center"/>
    </xf>
    <xf numFmtId="0" fontId="1" fillId="10" borderId="15" xfId="0" applyFont="1" applyFill="1" applyBorder="1" applyAlignment="1">
      <alignment horizontal="left" vertical="center"/>
    </xf>
    <xf numFmtId="0" fontId="6" fillId="0" borderId="70" xfId="0" applyFont="1" applyBorder="1" applyAlignment="1">
      <alignment vertical="center"/>
    </xf>
    <xf numFmtId="0" fontId="6" fillId="0" borderId="35" xfId="0" applyFont="1" applyBorder="1" applyAlignment="1">
      <alignment vertical="center" wrapText="1"/>
    </xf>
    <xf numFmtId="49" fontId="6" fillId="0" borderId="31" xfId="0" applyNumberFormat="1" applyFont="1" applyBorder="1" applyAlignment="1">
      <alignment horizontal="right" vertical="center"/>
    </xf>
    <xf numFmtId="0" fontId="6" fillId="0" borderId="69" xfId="0" applyFont="1" applyBorder="1" applyAlignment="1">
      <alignment vertical="center"/>
    </xf>
    <xf numFmtId="0" fontId="26" fillId="5" borderId="70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6" fillId="10" borderId="72" xfId="0" applyFont="1" applyFill="1" applyBorder="1" applyAlignment="1">
      <alignment vertical="center"/>
    </xf>
    <xf numFmtId="0" fontId="6" fillId="10" borderId="31" xfId="0" applyFont="1" applyFill="1" applyBorder="1" applyAlignment="1">
      <alignment vertical="center" wrapText="1"/>
    </xf>
    <xf numFmtId="0" fontId="6" fillId="10" borderId="70" xfId="0" applyFont="1" applyFill="1" applyBorder="1" applyAlignment="1">
      <alignment vertical="center"/>
    </xf>
    <xf numFmtId="0" fontId="6" fillId="10" borderId="69" xfId="0" applyFont="1" applyFill="1" applyBorder="1" applyAlignment="1">
      <alignment vertical="center"/>
    </xf>
    <xf numFmtId="0" fontId="26" fillId="5" borderId="32" xfId="0" applyFont="1" applyFill="1" applyBorder="1" applyAlignment="1">
      <alignment horizontal="center" vertical="center"/>
    </xf>
    <xf numFmtId="0" fontId="26" fillId="12" borderId="56" xfId="0" applyFont="1" applyFill="1" applyBorder="1" applyAlignment="1">
      <alignment horizontal="center" vertical="center"/>
    </xf>
    <xf numFmtId="0" fontId="26" fillId="5" borderId="56" xfId="0" applyFont="1" applyFill="1" applyBorder="1" applyAlignment="1">
      <alignment horizontal="center" vertical="center"/>
    </xf>
    <xf numFmtId="1" fontId="6" fillId="5" borderId="40" xfId="0" applyNumberFormat="1" applyFont="1" applyFill="1" applyBorder="1" applyAlignment="1">
      <alignment horizontal="center" vertical="center"/>
    </xf>
    <xf numFmtId="1" fontId="6" fillId="5" borderId="38" xfId="0" applyNumberFormat="1" applyFont="1" applyFill="1" applyBorder="1" applyAlignment="1">
      <alignment horizontal="center" vertical="center"/>
    </xf>
    <xf numFmtId="1" fontId="6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49" fontId="7" fillId="10" borderId="78" xfId="1" applyNumberFormat="1" applyFont="1" applyFill="1" applyBorder="1" applyAlignment="1" applyProtection="1">
      <alignment horizontal="center" vertical="center"/>
    </xf>
    <xf numFmtId="0" fontId="9" fillId="0" borderId="7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74" xfId="0" applyFont="1" applyFill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72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1" fontId="6" fillId="5" borderId="35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7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horizontal="center" vertical="center"/>
    </xf>
    <xf numFmtId="0" fontId="26" fillId="13" borderId="44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6" fillId="4" borderId="66" xfId="0" applyFont="1" applyFill="1" applyBorder="1" applyAlignment="1">
      <alignment vertical="center" wrapText="1"/>
    </xf>
    <xf numFmtId="49" fontId="6" fillId="4" borderId="76" xfId="0" applyNumberFormat="1" applyFont="1" applyFill="1" applyBorder="1" applyAlignment="1">
      <alignment horizontal="right" vertical="center"/>
    </xf>
    <xf numFmtId="0" fontId="6" fillId="4" borderId="74" xfId="0" applyFont="1" applyFill="1" applyBorder="1" applyAlignment="1">
      <alignment horizontal="center" vertical="center"/>
    </xf>
    <xf numFmtId="0" fontId="6" fillId="5" borderId="78" xfId="0" applyFont="1" applyFill="1" applyBorder="1" applyAlignment="1">
      <alignment horizontal="center" vertical="center"/>
    </xf>
    <xf numFmtId="0" fontId="6" fillId="4" borderId="67" xfId="0" applyFont="1" applyFill="1" applyBorder="1" applyAlignment="1">
      <alignment vertical="center"/>
    </xf>
    <xf numFmtId="0" fontId="6" fillId="4" borderId="65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1" fontId="1" fillId="4" borderId="20" xfId="0" applyNumberFormat="1" applyFont="1" applyFill="1" applyBorder="1" applyAlignment="1">
      <alignment horizontal="center" vertical="center"/>
    </xf>
    <xf numFmtId="1" fontId="1" fillId="4" borderId="52" xfId="0" applyNumberFormat="1" applyFont="1" applyFill="1" applyBorder="1" applyAlignment="1">
      <alignment horizontal="center" vertical="center"/>
    </xf>
    <xf numFmtId="1" fontId="1" fillId="4" borderId="53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right" vertical="center"/>
    </xf>
    <xf numFmtId="0" fontId="6" fillId="5" borderId="64" xfId="0" applyFont="1" applyFill="1" applyBorder="1" applyAlignment="1">
      <alignment horizontal="center" vertical="center"/>
    </xf>
    <xf numFmtId="49" fontId="18" fillId="0" borderId="0" xfId="0" applyNumberFormat="1" applyFont="1" applyBorder="1" applyAlignment="1" applyProtection="1">
      <alignment horizontal="center" vertical="center" shrinkToFit="1"/>
      <protection hidden="1"/>
    </xf>
    <xf numFmtId="49" fontId="10" fillId="0" borderId="0" xfId="0" applyNumberFormat="1" applyFont="1" applyBorder="1"/>
    <xf numFmtId="49" fontId="4" fillId="0" borderId="0" xfId="0" applyNumberFormat="1" applyFont="1" applyBorder="1"/>
    <xf numFmtId="0" fontId="6" fillId="4" borderId="25" xfId="0" applyFont="1" applyFill="1" applyBorder="1" applyAlignment="1">
      <alignment horizontal="left" vertical="center" wrapText="1"/>
    </xf>
    <xf numFmtId="0" fontId="6" fillId="4" borderId="68" xfId="0" applyFont="1" applyFill="1" applyBorder="1" applyAlignment="1">
      <alignment horizontal="center" vertical="center"/>
    </xf>
    <xf numFmtId="1" fontId="6" fillId="10" borderId="76" xfId="0" applyNumberFormat="1" applyFont="1" applyFill="1" applyBorder="1" applyAlignment="1">
      <alignment horizontal="center" vertical="center"/>
    </xf>
    <xf numFmtId="0" fontId="6" fillId="10" borderId="67" xfId="0" applyFont="1" applyFill="1" applyBorder="1" applyAlignment="1">
      <alignment vertical="center"/>
    </xf>
    <xf numFmtId="0" fontId="6" fillId="10" borderId="77" xfId="0" applyFont="1" applyFill="1" applyBorder="1" applyAlignment="1">
      <alignment vertical="center"/>
    </xf>
    <xf numFmtId="0" fontId="6" fillId="10" borderId="65" xfId="0" applyFont="1" applyFill="1" applyBorder="1" applyAlignment="1">
      <alignment vertical="center"/>
    </xf>
    <xf numFmtId="0" fontId="6" fillId="10" borderId="66" xfId="0" applyFont="1" applyFill="1" applyBorder="1" applyAlignment="1">
      <alignment vertical="center"/>
    </xf>
    <xf numFmtId="49" fontId="7" fillId="10" borderId="46" xfId="0" applyNumberFormat="1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0" fontId="7" fillId="10" borderId="93" xfId="4" applyFont="1" applyFill="1" applyBorder="1" applyAlignment="1">
      <alignment horizontal="left" vertical="center" wrapText="1"/>
    </xf>
    <xf numFmtId="0" fontId="7" fillId="10" borderId="46" xfId="3" applyFont="1" applyFill="1" applyBorder="1" applyAlignment="1">
      <alignment horizontal="left" vertical="center" wrapText="1"/>
    </xf>
    <xf numFmtId="0" fontId="7" fillId="10" borderId="46" xfId="2" applyFont="1" applyFill="1" applyBorder="1" applyAlignment="1">
      <alignment horizontal="left" vertical="center" wrapText="1"/>
    </xf>
    <xf numFmtId="0" fontId="5" fillId="10" borderId="94" xfId="4" applyFont="1" applyFill="1" applyBorder="1" applyAlignment="1">
      <alignment horizontal="right" vertical="center" wrapText="1"/>
    </xf>
    <xf numFmtId="0" fontId="6" fillId="12" borderId="58" xfId="0" applyFont="1" applyFill="1" applyBorder="1" applyAlignment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0" fontId="30" fillId="0" borderId="46" xfId="5" applyFont="1" applyBorder="1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78" xfId="1" applyNumberFormat="1" applyFont="1" applyFill="1" applyBorder="1" applyAlignment="1" applyProtection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1" fontId="8" fillId="4" borderId="0" xfId="0" applyNumberFormat="1" applyFont="1" applyFill="1" applyAlignment="1">
      <alignment horizont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41" xfId="0" applyFont="1" applyFill="1" applyBorder="1" applyAlignment="1">
      <alignment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vertical="center" wrapText="1"/>
    </xf>
    <xf numFmtId="1" fontId="5" fillId="4" borderId="2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1" fontId="7" fillId="4" borderId="36" xfId="0" applyNumberFormat="1" applyFont="1" applyFill="1" applyBorder="1" applyAlignment="1">
      <alignment horizontal="center" wrapText="1"/>
    </xf>
    <xf numFmtId="1" fontId="7" fillId="4" borderId="43" xfId="0" applyNumberFormat="1" applyFont="1" applyFill="1" applyBorder="1" applyAlignment="1">
      <alignment horizontal="center" wrapText="1"/>
    </xf>
    <xf numFmtId="0" fontId="5" fillId="4" borderId="35" xfId="0" applyFont="1" applyFill="1" applyBorder="1" applyAlignment="1">
      <alignment horizontal="center" vertical="center" wrapText="1"/>
    </xf>
    <xf numFmtId="1" fontId="5" fillId="4" borderId="36" xfId="0" applyNumberFormat="1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wrapText="1"/>
    </xf>
    <xf numFmtId="1" fontId="5" fillId="4" borderId="43" xfId="0" applyNumberFormat="1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72" xfId="0" applyFont="1" applyFill="1" applyBorder="1" applyAlignment="1">
      <alignment horizontal="center" vertical="center" wrapText="1"/>
    </xf>
    <xf numFmtId="0" fontId="7" fillId="4" borderId="70" xfId="0" applyFont="1" applyFill="1" applyBorder="1" applyAlignment="1">
      <alignment horizontal="center" wrapText="1"/>
    </xf>
    <xf numFmtId="0" fontId="7" fillId="4" borderId="69" xfId="0" applyFont="1" applyFill="1" applyBorder="1" applyAlignment="1">
      <alignment horizontal="center" wrapText="1"/>
    </xf>
    <xf numFmtId="0" fontId="5" fillId="4" borderId="70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wrapText="1"/>
    </xf>
    <xf numFmtId="1" fontId="7" fillId="4" borderId="35" xfId="0" applyNumberFormat="1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1" fontId="8" fillId="4" borderId="35" xfId="0" applyNumberFormat="1" applyFont="1" applyFill="1" applyBorder="1" applyAlignment="1">
      <alignment horizontal="center" wrapText="1"/>
    </xf>
    <xf numFmtId="0" fontId="8" fillId="4" borderId="70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1" fontId="8" fillId="4" borderId="36" xfId="0" applyNumberFormat="1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45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wrapText="1"/>
    </xf>
    <xf numFmtId="0" fontId="5" fillId="4" borderId="46" xfId="0" applyFont="1" applyFill="1" applyBorder="1" applyAlignment="1">
      <alignment horizontal="center" wrapText="1"/>
    </xf>
    <xf numFmtId="0" fontId="7" fillId="4" borderId="39" xfId="0" applyFont="1" applyFill="1" applyBorder="1" applyAlignment="1">
      <alignment horizontal="center" wrapText="1"/>
    </xf>
    <xf numFmtId="0" fontId="7" fillId="4" borderId="46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8" fillId="4" borderId="36" xfId="0" applyFont="1" applyFill="1" applyBorder="1" applyAlignment="1">
      <alignment horizontal="center" wrapText="1"/>
    </xf>
    <xf numFmtId="0" fontId="8" fillId="4" borderId="38" xfId="0" applyFont="1" applyFill="1" applyBorder="1" applyAlignment="1">
      <alignment horizontal="center" wrapText="1"/>
    </xf>
    <xf numFmtId="0" fontId="8" fillId="4" borderId="39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7" xfId="0" applyFont="1" applyFill="1" applyBorder="1" applyAlignment="1">
      <alignment horizontal="center" wrapText="1"/>
    </xf>
    <xf numFmtId="0" fontId="7" fillId="4" borderId="43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wrapText="1"/>
    </xf>
    <xf numFmtId="0" fontId="7" fillId="4" borderId="44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49" fontId="8" fillId="4" borderId="6" xfId="0" applyNumberFormat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7" fillId="10" borderId="44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49" fontId="5" fillId="4" borderId="25" xfId="0" applyNumberFormat="1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vertical="center" wrapText="1"/>
    </xf>
    <xf numFmtId="49" fontId="5" fillId="4" borderId="31" xfId="0" applyNumberFormat="1" applyFont="1" applyFill="1" applyBorder="1" applyAlignment="1">
      <alignment horizontal="right" vertical="center" wrapText="1"/>
    </xf>
    <xf numFmtId="0" fontId="7" fillId="4" borderId="35" xfId="0" applyFont="1" applyFill="1" applyBorder="1" applyAlignment="1">
      <alignment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41" xfId="0" applyFont="1" applyFill="1" applyBorder="1" applyAlignment="1">
      <alignment vertical="center" wrapText="1"/>
    </xf>
    <xf numFmtId="49" fontId="7" fillId="4" borderId="41" xfId="0" applyNumberFormat="1" applyFont="1" applyFill="1" applyBorder="1" applyAlignment="1">
      <alignment horizontal="right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49" fontId="5" fillId="4" borderId="35" xfId="0" applyNumberFormat="1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36" xfId="0" applyFont="1" applyFill="1" applyBorder="1" applyAlignment="1">
      <alignment horizontal="center" vertical="center" wrapText="1"/>
    </xf>
    <xf numFmtId="0" fontId="5" fillId="10" borderId="44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 wrapText="1"/>
    </xf>
    <xf numFmtId="0" fontId="8" fillId="10" borderId="17" xfId="0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 wrapText="1"/>
    </xf>
    <xf numFmtId="1" fontId="5" fillId="10" borderId="13" xfId="0" applyNumberFormat="1" applyFont="1" applyFill="1" applyBorder="1" applyAlignment="1">
      <alignment horizontal="center" vertical="center" wrapText="1"/>
    </xf>
    <xf numFmtId="1" fontId="7" fillId="10" borderId="36" xfId="0" applyNumberFormat="1" applyFont="1" applyFill="1" applyBorder="1" applyAlignment="1">
      <alignment horizontal="center" wrapText="1"/>
    </xf>
    <xf numFmtId="0" fontId="7" fillId="10" borderId="36" xfId="0" applyFont="1" applyFill="1" applyBorder="1" applyAlignment="1">
      <alignment horizontal="center" vertical="center" wrapText="1"/>
    </xf>
    <xf numFmtId="1" fontId="7" fillId="10" borderId="43" xfId="0" applyNumberFormat="1" applyFont="1" applyFill="1" applyBorder="1" applyAlignment="1">
      <alignment horizontal="center" wrapText="1"/>
    </xf>
    <xf numFmtId="0" fontId="7" fillId="10" borderId="43" xfId="0" applyFont="1" applyFill="1" applyBorder="1" applyAlignment="1">
      <alignment horizontal="center" vertical="center" wrapText="1"/>
    </xf>
    <xf numFmtId="1" fontId="5" fillId="10" borderId="36" xfId="0" applyNumberFormat="1" applyFont="1" applyFill="1" applyBorder="1" applyAlignment="1">
      <alignment horizontal="center" vertical="center" wrapText="1"/>
    </xf>
    <xf numFmtId="1" fontId="5" fillId="10" borderId="43" xfId="0" applyNumberFormat="1" applyFont="1" applyFill="1" applyBorder="1" applyAlignment="1">
      <alignment horizontal="center" wrapText="1"/>
    </xf>
    <xf numFmtId="1" fontId="8" fillId="10" borderId="0" xfId="0" applyNumberFormat="1" applyFont="1" applyFill="1" applyAlignment="1">
      <alignment horizontal="center" wrapText="1"/>
    </xf>
    <xf numFmtId="0" fontId="8" fillId="10" borderId="0" xfId="0" applyFont="1" applyFill="1" applyAlignment="1">
      <alignment horizontal="center" vertical="center" wrapText="1"/>
    </xf>
    <xf numFmtId="0" fontId="5" fillId="4" borderId="31" xfId="0" applyFont="1" applyFill="1" applyBorder="1" applyAlignment="1">
      <alignment vertical="center" wrapText="1"/>
    </xf>
    <xf numFmtId="0" fontId="7" fillId="4" borderId="35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49" fontId="6" fillId="0" borderId="35" xfId="0" applyNumberFormat="1" applyFont="1" applyBorder="1" applyAlignment="1">
      <alignment horizontal="right" vertical="center"/>
    </xf>
    <xf numFmtId="0" fontId="26" fillId="12" borderId="37" xfId="0" applyFont="1" applyFill="1" applyBorder="1" applyAlignment="1">
      <alignment horizontal="center" vertical="center"/>
    </xf>
    <xf numFmtId="0" fontId="26" fillId="12" borderId="71" xfId="0" applyFont="1" applyFill="1" applyBorder="1" applyAlignment="1">
      <alignment horizontal="center" vertical="center"/>
    </xf>
    <xf numFmtId="0" fontId="26" fillId="13" borderId="69" xfId="0" applyFont="1" applyFill="1" applyBorder="1" applyAlignment="1">
      <alignment horizontal="center" vertical="center"/>
    </xf>
    <xf numFmtId="0" fontId="7" fillId="13" borderId="5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" fontId="1" fillId="4" borderId="51" xfId="0" applyNumberFormat="1" applyFont="1" applyFill="1" applyBorder="1" applyAlignment="1">
      <alignment horizontal="center" vertical="center"/>
    </xf>
    <xf numFmtId="49" fontId="6" fillId="0" borderId="35" xfId="0" applyNumberFormat="1" applyFont="1" applyBorder="1" applyAlignment="1">
      <alignment horizontal="right" vertical="center"/>
    </xf>
    <xf numFmtId="49" fontId="6" fillId="0" borderId="42" xfId="0" applyNumberFormat="1" applyFont="1" applyBorder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0" fontId="26" fillId="12" borderId="71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7" fillId="12" borderId="58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right" vertical="center"/>
    </xf>
    <xf numFmtId="49" fontId="6" fillId="0" borderId="41" xfId="0" applyNumberFormat="1" applyFont="1" applyBorder="1" applyAlignment="1">
      <alignment horizontal="right" vertical="center"/>
    </xf>
    <xf numFmtId="0" fontId="7" fillId="4" borderId="47" xfId="0" applyFont="1" applyFill="1" applyBorder="1" applyAlignment="1">
      <alignment horizontal="center" vertical="center" wrapText="1"/>
    </xf>
    <xf numFmtId="0" fontId="29" fillId="4" borderId="47" xfId="0" applyFont="1" applyFill="1" applyBorder="1" applyAlignment="1">
      <alignment horizontal="center" vertical="center"/>
    </xf>
    <xf numFmtId="0" fontId="26" fillId="12" borderId="32" xfId="0" applyFont="1" applyFill="1" applyBorder="1" applyAlignment="1">
      <alignment horizontal="center" vertical="center"/>
    </xf>
    <xf numFmtId="2" fontId="6" fillId="5" borderId="39" xfId="0" applyNumberFormat="1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1" fontId="1" fillId="4" borderId="20" xfId="0" applyNumberFormat="1" applyFont="1" applyFill="1" applyBorder="1" applyAlignment="1">
      <alignment horizontal="center" vertical="center"/>
    </xf>
    <xf numFmtId="1" fontId="1" fillId="4" borderId="52" xfId="0" applyNumberFormat="1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wrapText="1"/>
    </xf>
    <xf numFmtId="0" fontId="5" fillId="4" borderId="44" xfId="0" applyFont="1" applyFill="1" applyBorder="1" applyAlignment="1">
      <alignment horizontal="center" vertical="center" wrapText="1"/>
    </xf>
    <xf numFmtId="49" fontId="7" fillId="10" borderId="46" xfId="1" applyNumberFormat="1" applyFont="1" applyFill="1" applyBorder="1" applyAlignment="1" applyProtection="1">
      <alignment horizontal="center" vertical="center"/>
    </xf>
    <xf numFmtId="49" fontId="7" fillId="10" borderId="46" xfId="0" applyNumberFormat="1" applyFont="1" applyFill="1" applyBorder="1" applyAlignment="1">
      <alignment horizontal="center" vertical="center"/>
    </xf>
    <xf numFmtId="49" fontId="7" fillId="0" borderId="46" xfId="1" applyNumberFormat="1" applyFont="1" applyFill="1" applyBorder="1" applyAlignment="1" applyProtection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7" fillId="10" borderId="58" xfId="1" applyNumberFormat="1" applyFont="1" applyFill="1" applyBorder="1" applyAlignment="1" applyProtection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 textRotation="90"/>
    </xf>
    <xf numFmtId="49" fontId="7" fillId="10" borderId="21" xfId="1" applyNumberFormat="1" applyFont="1" applyFill="1" applyBorder="1" applyAlignment="1" applyProtection="1">
      <alignment horizontal="center" vertical="center" textRotation="90"/>
    </xf>
    <xf numFmtId="49" fontId="7" fillId="10" borderId="39" xfId="1" applyNumberFormat="1" applyFont="1" applyFill="1" applyBorder="1" applyAlignment="1" applyProtection="1">
      <alignment horizontal="center" vertical="center" textRotation="90"/>
    </xf>
    <xf numFmtId="164" fontId="20" fillId="10" borderId="46" xfId="1" applyNumberFormat="1" applyFont="1" applyFill="1" applyBorder="1" applyAlignment="1" applyProtection="1">
      <alignment horizontal="center" vertical="center"/>
    </xf>
    <xf numFmtId="164" fontId="20" fillId="10" borderId="46" xfId="0" applyNumberFormat="1" applyFont="1" applyFill="1" applyBorder="1" applyAlignment="1">
      <alignment horizontal="center" vertical="center"/>
    </xf>
    <xf numFmtId="49" fontId="17" fillId="10" borderId="46" xfId="1" applyNumberFormat="1" applyFont="1" applyFill="1" applyBorder="1" applyAlignment="1" applyProtection="1">
      <alignment horizontal="center" vertical="center"/>
    </xf>
    <xf numFmtId="49" fontId="7" fillId="10" borderId="18" xfId="1" applyNumberFormat="1" applyFont="1" applyFill="1" applyBorder="1" applyAlignment="1" applyProtection="1">
      <alignment horizontal="center" vertical="center"/>
    </xf>
    <xf numFmtId="49" fontId="7" fillId="10" borderId="21" xfId="1" applyNumberFormat="1" applyFont="1" applyFill="1" applyBorder="1" applyAlignment="1" applyProtection="1">
      <alignment horizontal="center" vertical="center"/>
    </xf>
    <xf numFmtId="49" fontId="7" fillId="10" borderId="39" xfId="1" applyNumberFormat="1" applyFont="1" applyFill="1" applyBorder="1" applyAlignment="1" applyProtection="1">
      <alignment horizontal="center" vertical="center"/>
    </xf>
    <xf numFmtId="49" fontId="17" fillId="10" borderId="46" xfId="0" applyNumberFormat="1" applyFont="1" applyFill="1" applyBorder="1" applyAlignment="1">
      <alignment horizontal="center" vertical="center"/>
    </xf>
    <xf numFmtId="49" fontId="6" fillId="0" borderId="44" xfId="0" applyNumberFormat="1" applyFont="1" applyBorder="1" applyAlignment="1" applyProtection="1">
      <alignment horizontal="center" vertical="center"/>
      <protection hidden="1"/>
    </xf>
    <xf numFmtId="49" fontId="17" fillId="0" borderId="46" xfId="1" applyNumberFormat="1" applyFont="1" applyFill="1" applyBorder="1" applyAlignment="1" applyProtection="1">
      <alignment horizontal="center" vertical="center"/>
    </xf>
    <xf numFmtId="49" fontId="17" fillId="0" borderId="46" xfId="0" applyNumberFormat="1" applyFont="1" applyBorder="1" applyAlignment="1">
      <alignment horizontal="center" vertical="center"/>
    </xf>
    <xf numFmtId="49" fontId="7" fillId="10" borderId="18" xfId="0" applyNumberFormat="1" applyFont="1" applyFill="1" applyBorder="1" applyAlignment="1">
      <alignment horizontal="center" vertical="center"/>
    </xf>
    <xf numFmtId="49" fontId="7" fillId="10" borderId="21" xfId="0" applyNumberFormat="1" applyFont="1" applyFill="1" applyBorder="1" applyAlignment="1">
      <alignment horizontal="center" vertical="center"/>
    </xf>
    <xf numFmtId="49" fontId="7" fillId="10" borderId="2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6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7" fillId="10" borderId="78" xfId="1" applyNumberFormat="1" applyFont="1" applyFill="1" applyBorder="1" applyAlignment="1" applyProtection="1">
      <alignment horizontal="center" vertical="center"/>
    </xf>
    <xf numFmtId="49" fontId="7" fillId="10" borderId="27" xfId="1" applyNumberFormat="1" applyFont="1" applyFill="1" applyBorder="1" applyAlignment="1" applyProtection="1">
      <alignment horizontal="center" vertical="center"/>
    </xf>
    <xf numFmtId="49" fontId="17" fillId="10" borderId="18" xfId="1" applyNumberFormat="1" applyFont="1" applyFill="1" applyBorder="1" applyAlignment="1" applyProtection="1">
      <alignment horizontal="center" vertical="center"/>
    </xf>
    <xf numFmtId="49" fontId="17" fillId="10" borderId="21" xfId="1" applyNumberFormat="1" applyFont="1" applyFill="1" applyBorder="1" applyAlignment="1" applyProtection="1">
      <alignment horizontal="center" vertical="center"/>
    </xf>
    <xf numFmtId="49" fontId="17" fillId="10" borderId="27" xfId="1" applyNumberFormat="1" applyFont="1" applyFill="1" applyBorder="1" applyAlignment="1" applyProtection="1">
      <alignment horizontal="center" vertical="center"/>
    </xf>
    <xf numFmtId="49" fontId="6" fillId="0" borderId="60" xfId="0" applyNumberFormat="1" applyFont="1" applyBorder="1" applyAlignment="1" applyProtection="1">
      <alignment horizontal="center" vertical="center"/>
      <protection hidden="1"/>
    </xf>
    <xf numFmtId="49" fontId="6" fillId="0" borderId="17" xfId="0" applyNumberFormat="1" applyFont="1" applyBorder="1" applyAlignment="1" applyProtection="1">
      <alignment horizontal="center" vertical="center"/>
      <protection hidden="1"/>
    </xf>
    <xf numFmtId="49" fontId="6" fillId="0" borderId="26" xfId="0" applyNumberFormat="1" applyFont="1" applyBorder="1" applyAlignment="1" applyProtection="1">
      <alignment horizontal="center" vertical="center"/>
      <protection hidden="1"/>
    </xf>
    <xf numFmtId="49" fontId="28" fillId="10" borderId="18" xfId="1" applyNumberFormat="1" applyFont="1" applyFill="1" applyBorder="1" applyAlignment="1" applyProtection="1">
      <alignment horizontal="center" vertical="center"/>
    </xf>
    <xf numFmtId="49" fontId="28" fillId="10" borderId="21" xfId="1" applyNumberFormat="1" applyFont="1" applyFill="1" applyBorder="1" applyAlignment="1" applyProtection="1">
      <alignment horizontal="center" vertical="center"/>
    </xf>
    <xf numFmtId="49" fontId="28" fillId="10" borderId="27" xfId="1" applyNumberFormat="1" applyFont="1" applyFill="1" applyBorder="1" applyAlignment="1" applyProtection="1">
      <alignment horizontal="center" vertical="center"/>
    </xf>
    <xf numFmtId="49" fontId="7" fillId="0" borderId="18" xfId="1" applyNumberFormat="1" applyFont="1" applyFill="1" applyBorder="1" applyAlignment="1" applyProtection="1">
      <alignment horizontal="center" vertical="center"/>
    </xf>
    <xf numFmtId="49" fontId="7" fillId="0" borderId="21" xfId="1" applyNumberFormat="1" applyFont="1" applyFill="1" applyBorder="1" applyAlignment="1" applyProtection="1">
      <alignment horizontal="center" vertical="center"/>
    </xf>
    <xf numFmtId="49" fontId="7" fillId="0" borderId="27" xfId="1" applyNumberFormat="1" applyFont="1" applyFill="1" applyBorder="1" applyAlignment="1" applyProtection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7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 applyProtection="1">
      <alignment horizontal="center" vertical="center"/>
      <protection hidden="1"/>
    </xf>
    <xf numFmtId="49" fontId="28" fillId="10" borderId="46" xfId="0" applyNumberFormat="1" applyFont="1" applyFill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 applyProtection="1">
      <alignment horizontal="center" vertical="center" textRotation="90"/>
      <protection hidden="1"/>
    </xf>
    <xf numFmtId="49" fontId="17" fillId="0" borderId="39" xfId="0" applyNumberFormat="1" applyFont="1" applyBorder="1" applyAlignment="1" applyProtection="1">
      <alignment horizontal="center" vertical="center" textRotation="90"/>
      <protection hidden="1"/>
    </xf>
    <xf numFmtId="49" fontId="17" fillId="0" borderId="64" xfId="0" applyNumberFormat="1" applyFont="1" applyBorder="1" applyAlignment="1" applyProtection="1">
      <alignment horizontal="center" vertical="center" textRotation="90"/>
      <protection hidden="1"/>
    </xf>
    <xf numFmtId="49" fontId="17" fillId="0" borderId="71" xfId="0" applyNumberFormat="1" applyFont="1" applyBorder="1" applyAlignment="1" applyProtection="1">
      <alignment horizontal="center" vertical="center" textRotation="90"/>
      <protection hidden="1"/>
    </xf>
    <xf numFmtId="49" fontId="17" fillId="0" borderId="12" xfId="0" applyNumberFormat="1" applyFont="1" applyBorder="1" applyAlignment="1" applyProtection="1">
      <alignment horizontal="center" vertical="center"/>
      <protection hidden="1"/>
    </xf>
    <xf numFmtId="49" fontId="17" fillId="0" borderId="13" xfId="0" applyNumberFormat="1" applyFont="1" applyBorder="1" applyAlignment="1" applyProtection="1">
      <alignment horizontal="center" vertical="center"/>
      <protection hidden="1"/>
    </xf>
    <xf numFmtId="49" fontId="17" fillId="0" borderId="14" xfId="0" applyNumberFormat="1" applyFont="1" applyBorder="1" applyAlignment="1" applyProtection="1">
      <alignment horizontal="center" vertical="center"/>
      <protection hidden="1"/>
    </xf>
    <xf numFmtId="49" fontId="17" fillId="0" borderId="80" xfId="0" applyNumberFormat="1" applyFont="1" applyBorder="1" applyAlignment="1" applyProtection="1">
      <alignment horizontal="center" vertical="center" textRotation="90"/>
      <protection hidden="1"/>
    </xf>
    <xf numFmtId="49" fontId="17" fillId="0" borderId="21" xfId="0" applyNumberFormat="1" applyFont="1" applyBorder="1" applyAlignment="1" applyProtection="1">
      <alignment horizontal="center" vertical="center" textRotation="90"/>
      <protection hidden="1"/>
    </xf>
    <xf numFmtId="49" fontId="17" fillId="0" borderId="46" xfId="0" applyNumberFormat="1" applyFont="1" applyBorder="1" applyAlignment="1" applyProtection="1">
      <alignment horizontal="center" vertical="center" textRotation="90"/>
      <protection hidden="1"/>
    </xf>
    <xf numFmtId="49" fontId="1" fillId="10" borderId="0" xfId="0" applyNumberFormat="1" applyFont="1" applyFill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textRotation="90"/>
      <protection hidden="1"/>
    </xf>
    <xf numFmtId="49" fontId="4" fillId="0" borderId="17" xfId="0" applyNumberFormat="1" applyFont="1" applyBorder="1" applyAlignment="1" applyProtection="1">
      <alignment horizontal="center" vertical="center" textRotation="90"/>
      <protection hidden="1"/>
    </xf>
    <xf numFmtId="49" fontId="4" fillId="0" borderId="37" xfId="0" applyNumberFormat="1" applyFont="1" applyBorder="1" applyAlignment="1" applyProtection="1">
      <alignment horizontal="center" vertical="center" textRotation="90"/>
      <protection hidden="1"/>
    </xf>
    <xf numFmtId="49" fontId="17" fillId="0" borderId="34" xfId="0" applyNumberFormat="1" applyFont="1" applyBorder="1" applyAlignment="1" applyProtection="1">
      <alignment horizontal="center" vertical="center"/>
      <protection hidden="1"/>
    </xf>
    <xf numFmtId="0" fontId="22" fillId="10" borderId="51" xfId="0" applyFont="1" applyFill="1" applyBorder="1" applyAlignment="1">
      <alignment horizontal="center" vertical="center" wrapText="1"/>
    </xf>
    <xf numFmtId="0" fontId="22" fillId="10" borderId="52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/>
    </xf>
    <xf numFmtId="0" fontId="7" fillId="10" borderId="81" xfId="4" applyFont="1" applyFill="1" applyBorder="1" applyAlignment="1">
      <alignment horizontal="center" vertical="center" wrapText="1"/>
    </xf>
    <xf numFmtId="0" fontId="7" fillId="10" borderId="86" xfId="4" applyFont="1" applyFill="1" applyBorder="1" applyAlignment="1">
      <alignment horizontal="center" vertical="center" wrapText="1"/>
    </xf>
    <xf numFmtId="0" fontId="7" fillId="10" borderId="82" xfId="4" applyFont="1" applyFill="1" applyBorder="1" applyAlignment="1">
      <alignment horizontal="center" vertical="center" wrapText="1"/>
    </xf>
    <xf numFmtId="0" fontId="7" fillId="10" borderId="83" xfId="4" applyFont="1" applyFill="1" applyBorder="1" applyAlignment="1">
      <alignment horizontal="center" vertical="center" wrapText="1"/>
    </xf>
    <xf numFmtId="0" fontId="7" fillId="10" borderId="87" xfId="4" applyFont="1" applyFill="1" applyBorder="1" applyAlignment="1">
      <alignment horizontal="center" vertical="center" wrapText="1"/>
    </xf>
    <xf numFmtId="0" fontId="7" fillId="10" borderId="88" xfId="4" applyFont="1" applyFill="1" applyBorder="1" applyAlignment="1">
      <alignment horizontal="center" vertical="center" wrapText="1"/>
    </xf>
    <xf numFmtId="0" fontId="7" fillId="10" borderId="84" xfId="4" applyFont="1" applyFill="1" applyBorder="1" applyAlignment="1">
      <alignment horizontal="center" vertical="center" wrapText="1"/>
    </xf>
    <xf numFmtId="0" fontId="7" fillId="10" borderId="89" xfId="4" applyFont="1" applyFill="1" applyBorder="1" applyAlignment="1">
      <alignment horizontal="center" vertical="center" wrapText="1"/>
    </xf>
    <xf numFmtId="0" fontId="7" fillId="10" borderId="85" xfId="4" applyFont="1" applyFill="1" applyBorder="1" applyAlignment="1">
      <alignment horizontal="center" vertical="center" wrapText="1"/>
    </xf>
    <xf numFmtId="0" fontId="7" fillId="10" borderId="90" xfId="4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5" borderId="73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49" fontId="6" fillId="0" borderId="42" xfId="0" applyNumberFormat="1" applyFont="1" applyBorder="1" applyAlignment="1">
      <alignment horizontal="right" vertical="center"/>
    </xf>
    <xf numFmtId="49" fontId="6" fillId="0" borderId="35" xfId="0" applyNumberFormat="1" applyFont="1" applyBorder="1" applyAlignment="1">
      <alignment horizontal="right" vertical="center"/>
    </xf>
    <xf numFmtId="0" fontId="1" fillId="4" borderId="32" xfId="0" applyFont="1" applyFill="1" applyBorder="1" applyAlignment="1">
      <alignment vertical="center"/>
    </xf>
    <xf numFmtId="0" fontId="1" fillId="4" borderId="56" xfId="0" applyFont="1" applyFill="1" applyBorder="1" applyAlignment="1">
      <alignment vertical="center"/>
    </xf>
    <xf numFmtId="0" fontId="1" fillId="4" borderId="65" xfId="0" applyFont="1" applyFill="1" applyBorder="1" applyAlignment="1">
      <alignment horizontal="left" vertical="center"/>
    </xf>
    <xf numFmtId="0" fontId="1" fillId="4" borderId="68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textRotation="90" wrapText="1"/>
    </xf>
    <xf numFmtId="0" fontId="7" fillId="4" borderId="17" xfId="0" applyFont="1" applyFill="1" applyBorder="1" applyAlignment="1">
      <alignment horizontal="center" textRotation="90" wrapText="1"/>
    </xf>
    <xf numFmtId="0" fontId="7" fillId="4" borderId="26" xfId="0" applyFont="1" applyFill="1" applyBorder="1" applyAlignment="1">
      <alignment horizontal="center" textRotation="90" wrapText="1"/>
    </xf>
    <xf numFmtId="0" fontId="7" fillId="4" borderId="18" xfId="0" applyFont="1" applyFill="1" applyBorder="1" applyAlignment="1">
      <alignment horizontal="center" textRotation="90" wrapText="1"/>
    </xf>
    <xf numFmtId="0" fontId="7" fillId="4" borderId="21" xfId="0" applyFont="1" applyFill="1" applyBorder="1" applyAlignment="1">
      <alignment horizontal="center" textRotation="90" wrapText="1"/>
    </xf>
    <xf numFmtId="0" fontId="7" fillId="4" borderId="27" xfId="0" applyFont="1" applyFill="1" applyBorder="1" applyAlignment="1">
      <alignment horizontal="center" textRotation="90" wrapText="1"/>
    </xf>
    <xf numFmtId="0" fontId="7" fillId="4" borderId="4" xfId="0" applyFont="1" applyFill="1" applyBorder="1" applyAlignment="1">
      <alignment horizontal="center" textRotation="90" wrapText="1"/>
    </xf>
    <xf numFmtId="0" fontId="7" fillId="4" borderId="0" xfId="0" applyFont="1" applyFill="1" applyAlignment="1">
      <alignment horizontal="center" textRotation="90" wrapText="1"/>
    </xf>
    <xf numFmtId="0" fontId="7" fillId="4" borderId="1" xfId="0" applyFont="1" applyFill="1" applyBorder="1" applyAlignment="1">
      <alignment horizontal="center" textRotation="90" wrapText="1"/>
    </xf>
    <xf numFmtId="0" fontId="6" fillId="5" borderId="42" xfId="0" applyFont="1" applyFill="1" applyBorder="1" applyAlignment="1">
      <alignment horizontal="right" vertical="center"/>
    </xf>
    <xf numFmtId="0" fontId="6" fillId="5" borderId="35" xfId="0" applyFont="1" applyFill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9" fontId="7" fillId="4" borderId="42" xfId="0" applyNumberFormat="1" applyFont="1" applyFill="1" applyBorder="1" applyAlignment="1">
      <alignment horizontal="right" vertical="center" wrapText="1"/>
    </xf>
    <xf numFmtId="49" fontId="7" fillId="4" borderId="35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center" textRotation="90" wrapText="1"/>
    </xf>
    <xf numFmtId="0" fontId="7" fillId="4" borderId="6" xfId="0" applyFont="1" applyFill="1" applyBorder="1" applyAlignment="1">
      <alignment horizontal="center" textRotation="90" wrapText="1"/>
    </xf>
    <xf numFmtId="0" fontId="7" fillId="4" borderId="25" xfId="0" applyFont="1" applyFill="1" applyBorder="1" applyAlignment="1">
      <alignment horizontal="center" textRotation="90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4" borderId="25" xfId="0" applyFont="1" applyFill="1" applyBorder="1" applyAlignment="1">
      <alignment horizontal="center" vertical="center" textRotation="90"/>
    </xf>
    <xf numFmtId="0" fontId="6" fillId="4" borderId="32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left" vertical="center"/>
    </xf>
    <xf numFmtId="0" fontId="7" fillId="4" borderId="44" xfId="0" applyFont="1" applyFill="1" applyBorder="1" applyAlignment="1">
      <alignment horizontal="left" vertical="center" wrapText="1"/>
    </xf>
    <xf numFmtId="0" fontId="7" fillId="4" borderId="46" xfId="0" applyFont="1" applyFill="1" applyBorder="1" applyAlignment="1">
      <alignment horizontal="left" vertical="center" wrapText="1"/>
    </xf>
    <xf numFmtId="0" fontId="7" fillId="4" borderId="65" xfId="0" applyFont="1" applyFill="1" applyBorder="1" applyAlignment="1">
      <alignment horizontal="left" vertical="center"/>
    </xf>
    <xf numFmtId="0" fontId="7" fillId="4" borderId="78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26" xfId="0" applyFont="1" applyBorder="1" applyAlignment="1">
      <alignment horizontal="center" vertical="center" textRotation="90" wrapText="1"/>
    </xf>
    <xf numFmtId="0" fontId="7" fillId="4" borderId="80" xfId="0" applyFont="1" applyFill="1" applyBorder="1" applyAlignment="1">
      <alignment horizontal="center" textRotation="90" wrapText="1"/>
    </xf>
    <xf numFmtId="1" fontId="7" fillId="4" borderId="0" xfId="0" applyNumberFormat="1" applyFont="1" applyFill="1" applyAlignment="1">
      <alignment horizontal="center" textRotation="90" wrapText="1"/>
    </xf>
    <xf numFmtId="1" fontId="7" fillId="4" borderId="1" xfId="0" applyNumberFormat="1" applyFont="1" applyFill="1" applyBorder="1" applyAlignment="1">
      <alignment horizontal="center" textRotation="90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textRotation="90" wrapText="1"/>
    </xf>
    <xf numFmtId="0" fontId="7" fillId="4" borderId="22" xfId="0" applyFont="1" applyFill="1" applyBorder="1" applyAlignment="1">
      <alignment horizontal="center" textRotation="90" wrapText="1"/>
    </xf>
    <xf numFmtId="0" fontId="7" fillId="4" borderId="28" xfId="0" applyFont="1" applyFill="1" applyBorder="1" applyAlignment="1">
      <alignment horizontal="center" textRotation="90" wrapText="1"/>
    </xf>
    <xf numFmtId="0" fontId="7" fillId="5" borderId="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78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10" borderId="80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6" fillId="0" borderId="80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60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left" vertical="center" wrapText="1"/>
    </xf>
    <xf numFmtId="0" fontId="1" fillId="10" borderId="78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25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textRotation="90" wrapText="1"/>
    </xf>
    <xf numFmtId="0" fontId="17" fillId="10" borderId="17" xfId="0" applyFont="1" applyFill="1" applyBorder="1" applyAlignment="1">
      <alignment horizontal="center" textRotation="90" wrapText="1"/>
    </xf>
    <xf numFmtId="0" fontId="17" fillId="10" borderId="26" xfId="0" applyFont="1" applyFill="1" applyBorder="1" applyAlignment="1">
      <alignment horizontal="center" textRotation="90" wrapText="1"/>
    </xf>
    <xf numFmtId="0" fontId="17" fillId="10" borderId="4" xfId="0" applyFont="1" applyFill="1" applyBorder="1" applyAlignment="1">
      <alignment horizontal="center" textRotation="90" wrapText="1"/>
    </xf>
    <xf numFmtId="0" fontId="17" fillId="10" borderId="0" xfId="0" applyFont="1" applyFill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26" fillId="12" borderId="60" xfId="0" applyFont="1" applyFill="1" applyBorder="1" applyAlignment="1">
      <alignment horizontal="center" vertical="center"/>
    </xf>
    <xf numFmtId="0" fontId="26" fillId="12" borderId="37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26" fillId="12" borderId="64" xfId="0" applyFont="1" applyFill="1" applyBorder="1" applyAlignment="1">
      <alignment horizontal="center" vertical="center"/>
    </xf>
    <xf numFmtId="0" fontId="26" fillId="12" borderId="71" xfId="0" applyFont="1" applyFill="1" applyBorder="1" applyAlignment="1">
      <alignment horizontal="center" vertical="center"/>
    </xf>
    <xf numFmtId="0" fontId="26" fillId="12" borderId="23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6" fillId="12" borderId="64" xfId="0" applyFont="1" applyFill="1" applyBorder="1" applyAlignment="1">
      <alignment horizontal="center" vertical="center"/>
    </xf>
    <xf numFmtId="0" fontId="6" fillId="12" borderId="71" xfId="0" applyFont="1" applyFill="1" applyBorder="1" applyAlignment="1">
      <alignment horizontal="center" vertical="center"/>
    </xf>
    <xf numFmtId="0" fontId="26" fillId="12" borderId="24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1" fontId="17" fillId="10" borderId="2" xfId="0" applyNumberFormat="1" applyFont="1" applyFill="1" applyBorder="1" applyAlignment="1">
      <alignment horizontal="center" textRotation="90" wrapText="1"/>
    </xf>
    <xf numFmtId="1" fontId="17" fillId="10" borderId="6" xfId="0" applyNumberFormat="1" applyFont="1" applyFill="1" applyBorder="1" applyAlignment="1">
      <alignment horizontal="center" textRotation="90" wrapText="1"/>
    </xf>
    <xf numFmtId="1" fontId="17" fillId="10" borderId="25" xfId="0" applyNumberFormat="1" applyFont="1" applyFill="1" applyBorder="1" applyAlignment="1">
      <alignment horizontal="center" textRotation="90" wrapText="1"/>
    </xf>
  </cellXfs>
  <cellStyles count="6">
    <cellStyle name="Вывод" xfId="4" builtinId="21"/>
    <cellStyle name="Денежный" xfId="1" builtinId="4"/>
    <cellStyle name="Нейтральный" xfId="3" builtinId="28"/>
    <cellStyle name="Обычный" xfId="0" builtinId="0"/>
    <cellStyle name="Обычный 4" xfId="5" xr:uid="{00000000-0005-0000-0000-000004000000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K34"/>
  <sheetViews>
    <sheetView topLeftCell="A3" zoomScale="77" zoomScaleNormal="77" workbookViewId="0">
      <selection activeCell="AR15" sqref="AR15:AR20"/>
    </sheetView>
  </sheetViews>
  <sheetFormatPr defaultColWidth="2.88671875" defaultRowHeight="14.4" x14ac:dyDescent="0.3"/>
  <cols>
    <col min="1" max="1" width="2.88671875" style="223"/>
    <col min="2" max="54" width="4.109375" style="222" customWidth="1"/>
    <col min="55" max="16384" width="2.88671875" style="223"/>
  </cols>
  <sheetData>
    <row r="1" spans="2:56" s="221" customFormat="1" ht="17.399999999999999" x14ac:dyDescent="0.3">
      <c r="B1" s="849" t="s">
        <v>79</v>
      </c>
      <c r="C1" s="849"/>
      <c r="D1" s="849"/>
      <c r="E1" s="849"/>
      <c r="F1" s="849"/>
      <c r="G1" s="849"/>
      <c r="H1" s="849"/>
      <c r="I1" s="849"/>
      <c r="J1" s="849"/>
      <c r="K1" s="849"/>
      <c r="L1" s="849"/>
      <c r="M1" s="849"/>
      <c r="N1" s="849"/>
      <c r="O1" s="849"/>
      <c r="P1" s="849"/>
      <c r="Q1" s="849"/>
      <c r="R1" s="849"/>
      <c r="S1" s="849"/>
      <c r="T1" s="849"/>
      <c r="U1" s="849"/>
      <c r="V1" s="849"/>
      <c r="W1" s="849"/>
      <c r="X1" s="849"/>
      <c r="Y1" s="849"/>
      <c r="Z1" s="849"/>
      <c r="AA1" s="849"/>
      <c r="AB1" s="849"/>
      <c r="AC1" s="849"/>
      <c r="AD1" s="849"/>
      <c r="AE1" s="849"/>
      <c r="AF1" s="849"/>
      <c r="AG1" s="849"/>
      <c r="AH1" s="849"/>
      <c r="AI1" s="849"/>
      <c r="AJ1" s="849"/>
      <c r="AK1" s="849"/>
      <c r="AL1" s="849"/>
      <c r="AM1" s="849"/>
      <c r="AN1" s="849"/>
      <c r="AO1" s="849"/>
      <c r="AP1" s="849"/>
      <c r="AQ1" s="849"/>
      <c r="AR1" s="849"/>
      <c r="AS1" s="849"/>
      <c r="AT1" s="849"/>
      <c r="AU1" s="849"/>
      <c r="AV1" s="849"/>
      <c r="AW1" s="849"/>
      <c r="AX1" s="849"/>
      <c r="AY1" s="849"/>
      <c r="AZ1" s="849"/>
      <c r="BA1" s="849"/>
      <c r="BB1" s="849"/>
    </row>
    <row r="2" spans="2:56" ht="15" thickBot="1" x14ac:dyDescent="0.35"/>
    <row r="3" spans="2:56" s="224" customFormat="1" ht="15.75" customHeight="1" x14ac:dyDescent="0.3">
      <c r="B3" s="850" t="s">
        <v>80</v>
      </c>
      <c r="C3" s="843" t="s">
        <v>81</v>
      </c>
      <c r="D3" s="844"/>
      <c r="E3" s="844"/>
      <c r="F3" s="845"/>
      <c r="G3" s="846" t="s">
        <v>82</v>
      </c>
      <c r="H3" s="843" t="s">
        <v>83</v>
      </c>
      <c r="I3" s="844"/>
      <c r="J3" s="845"/>
      <c r="K3" s="846" t="s">
        <v>84</v>
      </c>
      <c r="L3" s="843" t="s">
        <v>85</v>
      </c>
      <c r="M3" s="844"/>
      <c r="N3" s="844"/>
      <c r="O3" s="845"/>
      <c r="P3" s="843" t="s">
        <v>86</v>
      </c>
      <c r="Q3" s="844"/>
      <c r="R3" s="844"/>
      <c r="S3" s="845"/>
      <c r="T3" s="846" t="s">
        <v>87</v>
      </c>
      <c r="U3" s="843" t="s">
        <v>88</v>
      </c>
      <c r="V3" s="844"/>
      <c r="W3" s="845"/>
      <c r="X3" s="846" t="s">
        <v>89</v>
      </c>
      <c r="Y3" s="843" t="s">
        <v>90</v>
      </c>
      <c r="Z3" s="844"/>
      <c r="AA3" s="845"/>
      <c r="AB3" s="846" t="s">
        <v>91</v>
      </c>
      <c r="AC3" s="843" t="s">
        <v>92</v>
      </c>
      <c r="AD3" s="844"/>
      <c r="AE3" s="844"/>
      <c r="AF3" s="845"/>
      <c r="AG3" s="846" t="s">
        <v>93</v>
      </c>
      <c r="AH3" s="843" t="s">
        <v>94</v>
      </c>
      <c r="AI3" s="844"/>
      <c r="AJ3" s="845"/>
      <c r="AK3" s="846" t="s">
        <v>95</v>
      </c>
      <c r="AL3" s="843" t="s">
        <v>96</v>
      </c>
      <c r="AM3" s="844"/>
      <c r="AN3" s="844"/>
      <c r="AO3" s="845"/>
      <c r="AP3" s="843" t="s">
        <v>97</v>
      </c>
      <c r="AQ3" s="844"/>
      <c r="AR3" s="844"/>
      <c r="AS3" s="845"/>
      <c r="AT3" s="846" t="s">
        <v>98</v>
      </c>
      <c r="AU3" s="843" t="s">
        <v>99</v>
      </c>
      <c r="AV3" s="844"/>
      <c r="AW3" s="845"/>
      <c r="AX3" s="846" t="s">
        <v>100</v>
      </c>
      <c r="AY3" s="843" t="s">
        <v>101</v>
      </c>
      <c r="AZ3" s="844"/>
      <c r="BA3" s="844"/>
      <c r="BB3" s="853"/>
    </row>
    <row r="4" spans="2:56" s="224" customFormat="1" ht="15.75" customHeight="1" x14ac:dyDescent="0.3">
      <c r="B4" s="851"/>
      <c r="C4" s="839" t="s">
        <v>102</v>
      </c>
      <c r="D4" s="839" t="s">
        <v>103</v>
      </c>
      <c r="E4" s="839" t="s">
        <v>104</v>
      </c>
      <c r="F4" s="839" t="s">
        <v>105</v>
      </c>
      <c r="G4" s="847"/>
      <c r="H4" s="839" t="s">
        <v>106</v>
      </c>
      <c r="I4" s="839" t="s">
        <v>107</v>
      </c>
      <c r="J4" s="839" t="s">
        <v>108</v>
      </c>
      <c r="K4" s="847"/>
      <c r="L4" s="839" t="s">
        <v>109</v>
      </c>
      <c r="M4" s="839" t="s">
        <v>110</v>
      </c>
      <c r="N4" s="839" t="s">
        <v>111</v>
      </c>
      <c r="O4" s="839" t="s">
        <v>112</v>
      </c>
      <c r="P4" s="839" t="s">
        <v>102</v>
      </c>
      <c r="Q4" s="839" t="s">
        <v>103</v>
      </c>
      <c r="R4" s="839" t="s">
        <v>104</v>
      </c>
      <c r="S4" s="839" t="s">
        <v>105</v>
      </c>
      <c r="T4" s="847"/>
      <c r="U4" s="839" t="s">
        <v>113</v>
      </c>
      <c r="V4" s="839" t="s">
        <v>114</v>
      </c>
      <c r="W4" s="839" t="s">
        <v>115</v>
      </c>
      <c r="X4" s="847"/>
      <c r="Y4" s="839" t="s">
        <v>116</v>
      </c>
      <c r="Z4" s="839" t="s">
        <v>117</v>
      </c>
      <c r="AA4" s="839" t="s">
        <v>118</v>
      </c>
      <c r="AB4" s="847"/>
      <c r="AC4" s="839" t="s">
        <v>116</v>
      </c>
      <c r="AD4" s="839" t="s">
        <v>117</v>
      </c>
      <c r="AE4" s="839" t="s">
        <v>118</v>
      </c>
      <c r="AF4" s="839" t="s">
        <v>119</v>
      </c>
      <c r="AG4" s="847"/>
      <c r="AH4" s="839" t="s">
        <v>106</v>
      </c>
      <c r="AI4" s="839" t="s">
        <v>107</v>
      </c>
      <c r="AJ4" s="839" t="s">
        <v>108</v>
      </c>
      <c r="AK4" s="847"/>
      <c r="AL4" s="839" t="s">
        <v>120</v>
      </c>
      <c r="AM4" s="839" t="s">
        <v>121</v>
      </c>
      <c r="AN4" s="839" t="s">
        <v>122</v>
      </c>
      <c r="AO4" s="848" t="s">
        <v>123</v>
      </c>
      <c r="AP4" s="839" t="s">
        <v>102</v>
      </c>
      <c r="AQ4" s="839" t="s">
        <v>103</v>
      </c>
      <c r="AR4" s="839" t="s">
        <v>104</v>
      </c>
      <c r="AS4" s="839" t="s">
        <v>105</v>
      </c>
      <c r="AT4" s="847"/>
      <c r="AU4" s="839" t="s">
        <v>106</v>
      </c>
      <c r="AV4" s="839" t="s">
        <v>107</v>
      </c>
      <c r="AW4" s="839" t="s">
        <v>108</v>
      </c>
      <c r="AX4" s="847"/>
      <c r="AY4" s="839" t="s">
        <v>124</v>
      </c>
      <c r="AZ4" s="839" t="s">
        <v>125</v>
      </c>
      <c r="BA4" s="839" t="s">
        <v>126</v>
      </c>
      <c r="BB4" s="841" t="s">
        <v>127</v>
      </c>
    </row>
    <row r="5" spans="2:56" s="224" customFormat="1" ht="60.75" customHeight="1" x14ac:dyDescent="0.3">
      <c r="B5" s="851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  <c r="W5" s="840"/>
      <c r="X5" s="840"/>
      <c r="Y5" s="840"/>
      <c r="Z5" s="840"/>
      <c r="AA5" s="840"/>
      <c r="AB5" s="840"/>
      <c r="AC5" s="840"/>
      <c r="AD5" s="840"/>
      <c r="AE5" s="840"/>
      <c r="AF5" s="840"/>
      <c r="AG5" s="840"/>
      <c r="AH5" s="840"/>
      <c r="AI5" s="840"/>
      <c r="AJ5" s="840"/>
      <c r="AK5" s="840"/>
      <c r="AL5" s="840"/>
      <c r="AM5" s="840"/>
      <c r="AN5" s="840"/>
      <c r="AO5" s="848"/>
      <c r="AP5" s="840"/>
      <c r="AQ5" s="840"/>
      <c r="AR5" s="840"/>
      <c r="AS5" s="840"/>
      <c r="AT5" s="840"/>
      <c r="AU5" s="840"/>
      <c r="AV5" s="840"/>
      <c r="AW5" s="840"/>
      <c r="AX5" s="840"/>
      <c r="AY5" s="840"/>
      <c r="AZ5" s="840"/>
      <c r="BA5" s="840"/>
      <c r="BB5" s="842"/>
    </row>
    <row r="6" spans="2:56" s="227" customFormat="1" ht="15.6" x14ac:dyDescent="0.3">
      <c r="B6" s="852"/>
      <c r="C6" s="225">
        <v>1</v>
      </c>
      <c r="D6" s="225">
        <v>2</v>
      </c>
      <c r="E6" s="225">
        <v>3</v>
      </c>
      <c r="F6" s="225">
        <v>4</v>
      </c>
      <c r="G6" s="225">
        <v>5</v>
      </c>
      <c r="H6" s="225">
        <v>6</v>
      </c>
      <c r="I6" s="225">
        <v>7</v>
      </c>
      <c r="J6" s="225">
        <v>8</v>
      </c>
      <c r="K6" s="225">
        <v>9</v>
      </c>
      <c r="L6" s="225">
        <v>10</v>
      </c>
      <c r="M6" s="225">
        <v>11</v>
      </c>
      <c r="N6" s="225">
        <v>12</v>
      </c>
      <c r="O6" s="225">
        <v>13</v>
      </c>
      <c r="P6" s="225">
        <v>14</v>
      </c>
      <c r="Q6" s="225">
        <v>15</v>
      </c>
      <c r="R6" s="225">
        <v>16</v>
      </c>
      <c r="S6" s="225">
        <v>17</v>
      </c>
      <c r="T6" s="225">
        <v>18</v>
      </c>
      <c r="U6" s="225">
        <v>19</v>
      </c>
      <c r="V6" s="225">
        <v>20</v>
      </c>
      <c r="W6" s="225">
        <v>21</v>
      </c>
      <c r="X6" s="225">
        <v>22</v>
      </c>
      <c r="Y6" s="225">
        <v>23</v>
      </c>
      <c r="Z6" s="225">
        <v>24</v>
      </c>
      <c r="AA6" s="225">
        <v>25</v>
      </c>
      <c r="AB6" s="225">
        <v>26</v>
      </c>
      <c r="AC6" s="225">
        <v>27</v>
      </c>
      <c r="AD6" s="225">
        <v>28</v>
      </c>
      <c r="AE6" s="225">
        <v>29</v>
      </c>
      <c r="AF6" s="225">
        <v>30</v>
      </c>
      <c r="AG6" s="225">
        <v>31</v>
      </c>
      <c r="AH6" s="225">
        <v>32</v>
      </c>
      <c r="AI6" s="225">
        <v>33</v>
      </c>
      <c r="AJ6" s="225">
        <v>34</v>
      </c>
      <c r="AK6" s="225">
        <v>35</v>
      </c>
      <c r="AL6" s="225">
        <v>36</v>
      </c>
      <c r="AM6" s="225">
        <v>37</v>
      </c>
      <c r="AN6" s="225">
        <v>38</v>
      </c>
      <c r="AO6" s="225">
        <v>39</v>
      </c>
      <c r="AP6" s="225">
        <v>40</v>
      </c>
      <c r="AQ6" s="225">
        <v>41</v>
      </c>
      <c r="AR6" s="225">
        <v>42</v>
      </c>
      <c r="AS6" s="225">
        <v>43</v>
      </c>
      <c r="AT6" s="225">
        <v>44</v>
      </c>
      <c r="AU6" s="225">
        <v>45</v>
      </c>
      <c r="AV6" s="225">
        <v>46</v>
      </c>
      <c r="AW6" s="225">
        <v>47</v>
      </c>
      <c r="AX6" s="225">
        <v>48</v>
      </c>
      <c r="AY6" s="225">
        <v>49</v>
      </c>
      <c r="AZ6" s="225">
        <v>50</v>
      </c>
      <c r="BA6" s="225">
        <v>51</v>
      </c>
      <c r="BB6" s="226">
        <v>52</v>
      </c>
    </row>
    <row r="7" spans="2:56" s="227" customFormat="1" ht="15.6" x14ac:dyDescent="0.3">
      <c r="B7" s="228"/>
      <c r="C7" s="542"/>
      <c r="D7" s="542"/>
      <c r="E7" s="542"/>
      <c r="F7" s="542"/>
      <c r="G7" s="542"/>
      <c r="H7" s="542"/>
      <c r="I7" s="542"/>
      <c r="J7" s="542"/>
      <c r="K7" s="542"/>
      <c r="L7" s="542"/>
      <c r="M7" s="542"/>
      <c r="N7" s="542"/>
      <c r="O7" s="542"/>
      <c r="P7" s="542"/>
      <c r="Q7" s="542"/>
      <c r="R7" s="542"/>
      <c r="S7" s="542"/>
      <c r="T7" s="542"/>
      <c r="U7" s="542"/>
      <c r="V7" s="542"/>
      <c r="W7" s="542"/>
      <c r="X7" s="542"/>
      <c r="Y7" s="542"/>
      <c r="Z7" s="542"/>
      <c r="AA7" s="542"/>
      <c r="AB7" s="542"/>
      <c r="AC7" s="542"/>
      <c r="AD7" s="542"/>
      <c r="AE7" s="542"/>
      <c r="AF7" s="542"/>
      <c r="AG7" s="542"/>
      <c r="AH7" s="542"/>
      <c r="AI7" s="542"/>
      <c r="AJ7" s="542"/>
      <c r="AK7" s="542"/>
      <c r="AL7" s="542"/>
      <c r="AM7" s="542"/>
      <c r="AN7" s="542"/>
      <c r="AO7" s="542"/>
      <c r="AP7" s="542"/>
      <c r="AQ7" s="542"/>
      <c r="AR7" s="542"/>
      <c r="AS7" s="542"/>
      <c r="AT7" s="542"/>
      <c r="AU7" s="542"/>
      <c r="AV7" s="542"/>
      <c r="AW7" s="542"/>
      <c r="AX7" s="542"/>
      <c r="AY7" s="542"/>
      <c r="AZ7" s="542"/>
      <c r="BA7" s="542"/>
      <c r="BB7" s="229"/>
    </row>
    <row r="8" spans="2:56" s="227" customFormat="1" ht="15.75" customHeight="1" x14ac:dyDescent="0.3">
      <c r="B8" s="807" t="s">
        <v>128</v>
      </c>
      <c r="C8" s="794"/>
      <c r="D8" s="794"/>
      <c r="E8" s="794"/>
      <c r="F8" s="808" t="s">
        <v>181</v>
      </c>
      <c r="G8" s="794"/>
      <c r="H8" s="794"/>
      <c r="I8" s="794"/>
      <c r="J8" s="794"/>
      <c r="K8" s="794"/>
      <c r="L8" s="794"/>
      <c r="M8" s="794"/>
      <c r="N8" s="794"/>
      <c r="O8" s="794"/>
      <c r="P8" s="794"/>
      <c r="Q8" s="794"/>
      <c r="R8" s="794"/>
      <c r="S8" s="794"/>
      <c r="T8" s="792" t="s">
        <v>129</v>
      </c>
      <c r="U8" s="792" t="s">
        <v>129</v>
      </c>
      <c r="V8" s="797"/>
      <c r="W8" s="800"/>
      <c r="X8" s="792"/>
      <c r="Y8" s="792"/>
      <c r="Z8" s="792"/>
      <c r="AA8" s="792"/>
      <c r="AB8" s="792"/>
      <c r="AC8" s="792"/>
      <c r="AD8" s="792"/>
      <c r="AE8" s="792"/>
      <c r="AF8" s="802" t="s">
        <v>182</v>
      </c>
      <c r="AG8" s="792"/>
      <c r="AH8" s="792"/>
      <c r="AI8" s="792"/>
      <c r="AJ8" s="792"/>
      <c r="AK8" s="792"/>
      <c r="AL8" s="792"/>
      <c r="AM8" s="792"/>
      <c r="AN8" s="792"/>
      <c r="AO8" s="792"/>
      <c r="AP8" s="792"/>
      <c r="AQ8" s="792"/>
      <c r="AR8" s="563"/>
      <c r="AS8" s="564"/>
      <c r="AT8" s="803" t="s">
        <v>129</v>
      </c>
      <c r="AU8" s="792" t="s">
        <v>129</v>
      </c>
      <c r="AV8" s="792" t="s">
        <v>129</v>
      </c>
      <c r="AW8" s="792" t="s">
        <v>129</v>
      </c>
      <c r="AX8" s="802" t="s">
        <v>237</v>
      </c>
      <c r="AY8" s="792" t="s">
        <v>129</v>
      </c>
      <c r="AZ8" s="792" t="s">
        <v>129</v>
      </c>
      <c r="BA8" s="792" t="s">
        <v>129</v>
      </c>
      <c r="BB8" s="796" t="s">
        <v>129</v>
      </c>
    </row>
    <row r="9" spans="2:56" s="227" customFormat="1" ht="15.75" customHeight="1" x14ac:dyDescent="0.3">
      <c r="B9" s="807"/>
      <c r="C9" s="795"/>
      <c r="D9" s="795"/>
      <c r="E9" s="795"/>
      <c r="F9" s="809"/>
      <c r="G9" s="794"/>
      <c r="H9" s="794"/>
      <c r="I9" s="795"/>
      <c r="J9" s="794"/>
      <c r="K9" s="794"/>
      <c r="L9" s="795"/>
      <c r="M9" s="795"/>
      <c r="N9" s="795"/>
      <c r="O9" s="795"/>
      <c r="P9" s="795"/>
      <c r="Q9" s="795"/>
      <c r="R9" s="795"/>
      <c r="S9" s="795"/>
      <c r="T9" s="792"/>
      <c r="U9" s="792"/>
      <c r="V9" s="798"/>
      <c r="W9" s="801"/>
      <c r="X9" s="793"/>
      <c r="Y9" s="793"/>
      <c r="Z9" s="793"/>
      <c r="AA9" s="793"/>
      <c r="AB9" s="793"/>
      <c r="AC9" s="793"/>
      <c r="AD9" s="793"/>
      <c r="AE9" s="793"/>
      <c r="AF9" s="806"/>
      <c r="AG9" s="793"/>
      <c r="AH9" s="793"/>
      <c r="AI9" s="792"/>
      <c r="AJ9" s="792"/>
      <c r="AK9" s="792"/>
      <c r="AL9" s="793"/>
      <c r="AM9" s="792"/>
      <c r="AN9" s="792"/>
      <c r="AO9" s="793"/>
      <c r="AP9" s="793"/>
      <c r="AQ9" s="793"/>
      <c r="AR9" s="564"/>
      <c r="AS9" s="563"/>
      <c r="AT9" s="804"/>
      <c r="AU9" s="792"/>
      <c r="AV9" s="792"/>
      <c r="AW9" s="792"/>
      <c r="AX9" s="802"/>
      <c r="AY9" s="792"/>
      <c r="AZ9" s="792"/>
      <c r="BA9" s="792"/>
      <c r="BB9" s="796"/>
    </row>
    <row r="10" spans="2:56" s="227" customFormat="1" ht="15.75" customHeight="1" x14ac:dyDescent="0.3">
      <c r="B10" s="807"/>
      <c r="C10" s="795"/>
      <c r="D10" s="795"/>
      <c r="E10" s="795"/>
      <c r="F10" s="809"/>
      <c r="G10" s="794"/>
      <c r="H10" s="794"/>
      <c r="I10" s="795"/>
      <c r="J10" s="794"/>
      <c r="K10" s="794"/>
      <c r="L10" s="795"/>
      <c r="M10" s="795"/>
      <c r="N10" s="795"/>
      <c r="O10" s="795"/>
      <c r="P10" s="795"/>
      <c r="Q10" s="795"/>
      <c r="R10" s="795"/>
      <c r="S10" s="795"/>
      <c r="T10" s="792"/>
      <c r="U10" s="792"/>
      <c r="V10" s="798"/>
      <c r="W10" s="801"/>
      <c r="X10" s="793"/>
      <c r="Y10" s="793"/>
      <c r="Z10" s="793"/>
      <c r="AA10" s="793"/>
      <c r="AB10" s="793"/>
      <c r="AC10" s="793"/>
      <c r="AD10" s="793"/>
      <c r="AE10" s="793"/>
      <c r="AF10" s="806"/>
      <c r="AG10" s="793"/>
      <c r="AH10" s="793"/>
      <c r="AI10" s="792"/>
      <c r="AJ10" s="792"/>
      <c r="AK10" s="792"/>
      <c r="AL10" s="793"/>
      <c r="AM10" s="792"/>
      <c r="AN10" s="792"/>
      <c r="AO10" s="793"/>
      <c r="AP10" s="793"/>
      <c r="AQ10" s="793"/>
      <c r="AR10" s="564"/>
      <c r="AS10" s="566" t="s">
        <v>138</v>
      </c>
      <c r="AT10" s="804"/>
      <c r="AU10" s="792"/>
      <c r="AV10" s="792"/>
      <c r="AW10" s="792"/>
      <c r="AX10" s="802"/>
      <c r="AY10" s="792"/>
      <c r="AZ10" s="792"/>
      <c r="BA10" s="792"/>
      <c r="BB10" s="796"/>
    </row>
    <row r="11" spans="2:56" s="227" customFormat="1" ht="15.75" customHeight="1" x14ac:dyDescent="0.3">
      <c r="B11" s="807"/>
      <c r="C11" s="795"/>
      <c r="D11" s="795"/>
      <c r="E11" s="795"/>
      <c r="F11" s="809"/>
      <c r="G11" s="794"/>
      <c r="H11" s="794"/>
      <c r="I11" s="795"/>
      <c r="J11" s="794"/>
      <c r="K11" s="794"/>
      <c r="L11" s="795"/>
      <c r="M11" s="795"/>
      <c r="N11" s="795"/>
      <c r="O11" s="795"/>
      <c r="P11" s="795"/>
      <c r="Q11" s="795"/>
      <c r="R11" s="795"/>
      <c r="S11" s="795"/>
      <c r="T11" s="792"/>
      <c r="U11" s="792"/>
      <c r="V11" s="798"/>
      <c r="W11" s="801"/>
      <c r="X11" s="793"/>
      <c r="Y11" s="793"/>
      <c r="Z11" s="793"/>
      <c r="AA11" s="793"/>
      <c r="AB11" s="793"/>
      <c r="AC11" s="793"/>
      <c r="AD11" s="793"/>
      <c r="AE11" s="793"/>
      <c r="AF11" s="806"/>
      <c r="AG11" s="793"/>
      <c r="AH11" s="793"/>
      <c r="AI11" s="792"/>
      <c r="AJ11" s="792"/>
      <c r="AK11" s="792"/>
      <c r="AL11" s="793"/>
      <c r="AM11" s="792"/>
      <c r="AN11" s="792"/>
      <c r="AO11" s="793"/>
      <c r="AP11" s="793"/>
      <c r="AQ11" s="793"/>
      <c r="AR11" s="563"/>
      <c r="AS11" s="564"/>
      <c r="AT11" s="804"/>
      <c r="AU11" s="792"/>
      <c r="AV11" s="792"/>
      <c r="AW11" s="792"/>
      <c r="AX11" s="802"/>
      <c r="AY11" s="792"/>
      <c r="AZ11" s="792"/>
      <c r="BA11" s="792"/>
      <c r="BB11" s="796"/>
    </row>
    <row r="12" spans="2:56" s="227" customFormat="1" ht="15.75" customHeight="1" x14ac:dyDescent="0.3">
      <c r="B12" s="807"/>
      <c r="C12" s="795"/>
      <c r="D12" s="795"/>
      <c r="E12" s="795"/>
      <c r="F12" s="809"/>
      <c r="G12" s="794"/>
      <c r="H12" s="794"/>
      <c r="I12" s="795"/>
      <c r="J12" s="794"/>
      <c r="K12" s="794"/>
      <c r="L12" s="795"/>
      <c r="M12" s="795"/>
      <c r="N12" s="795"/>
      <c r="O12" s="795"/>
      <c r="P12" s="795"/>
      <c r="Q12" s="795"/>
      <c r="R12" s="795"/>
      <c r="S12" s="795"/>
      <c r="T12" s="792"/>
      <c r="U12" s="792"/>
      <c r="V12" s="798"/>
      <c r="W12" s="801"/>
      <c r="X12" s="793"/>
      <c r="Y12" s="793"/>
      <c r="Z12" s="793"/>
      <c r="AA12" s="793"/>
      <c r="AB12" s="793"/>
      <c r="AC12" s="793"/>
      <c r="AD12" s="793"/>
      <c r="AE12" s="793"/>
      <c r="AF12" s="806"/>
      <c r="AG12" s="793"/>
      <c r="AH12" s="793"/>
      <c r="AI12" s="792"/>
      <c r="AJ12" s="792"/>
      <c r="AK12" s="792"/>
      <c r="AL12" s="793"/>
      <c r="AM12" s="792"/>
      <c r="AN12" s="792"/>
      <c r="AO12" s="793"/>
      <c r="AP12" s="793"/>
      <c r="AQ12" s="793"/>
      <c r="AR12" s="563"/>
      <c r="AS12" s="564"/>
      <c r="AT12" s="804"/>
      <c r="AU12" s="792"/>
      <c r="AV12" s="792"/>
      <c r="AW12" s="792"/>
      <c r="AX12" s="802"/>
      <c r="AY12" s="792"/>
      <c r="AZ12" s="792"/>
      <c r="BA12" s="792"/>
      <c r="BB12" s="796"/>
    </row>
    <row r="13" spans="2:56" s="227" customFormat="1" ht="15.75" customHeight="1" x14ac:dyDescent="0.3">
      <c r="B13" s="807"/>
      <c r="C13" s="795"/>
      <c r="D13" s="795"/>
      <c r="E13" s="795"/>
      <c r="F13" s="809"/>
      <c r="G13" s="794"/>
      <c r="H13" s="794"/>
      <c r="I13" s="795"/>
      <c r="J13" s="794"/>
      <c r="K13" s="794"/>
      <c r="L13" s="795"/>
      <c r="M13" s="795"/>
      <c r="N13" s="795"/>
      <c r="O13" s="795"/>
      <c r="P13" s="795"/>
      <c r="Q13" s="795"/>
      <c r="R13" s="795"/>
      <c r="S13" s="795"/>
      <c r="T13" s="792"/>
      <c r="U13" s="792"/>
      <c r="V13" s="799"/>
      <c r="W13" s="801"/>
      <c r="X13" s="793"/>
      <c r="Y13" s="793"/>
      <c r="Z13" s="793"/>
      <c r="AA13" s="793"/>
      <c r="AB13" s="793"/>
      <c r="AC13" s="793"/>
      <c r="AD13" s="793"/>
      <c r="AE13" s="793"/>
      <c r="AF13" s="806"/>
      <c r="AG13" s="793"/>
      <c r="AH13" s="793"/>
      <c r="AI13" s="792"/>
      <c r="AJ13" s="792"/>
      <c r="AK13" s="792"/>
      <c r="AL13" s="793"/>
      <c r="AM13" s="792"/>
      <c r="AN13" s="792"/>
      <c r="AO13" s="793"/>
      <c r="AP13" s="793"/>
      <c r="AQ13" s="793"/>
      <c r="AR13" s="566" t="s">
        <v>138</v>
      </c>
      <c r="AS13" s="563" t="s">
        <v>138</v>
      </c>
      <c r="AT13" s="805"/>
      <c r="AU13" s="792"/>
      <c r="AV13" s="792"/>
      <c r="AW13" s="792"/>
      <c r="AX13" s="802"/>
      <c r="AY13" s="792"/>
      <c r="AZ13" s="792"/>
      <c r="BA13" s="792"/>
      <c r="BB13" s="796"/>
      <c r="BD13" s="227" t="s">
        <v>77</v>
      </c>
    </row>
    <row r="14" spans="2:56" s="222" customFormat="1" ht="15.6" x14ac:dyDescent="0.3">
      <c r="B14" s="231"/>
      <c r="C14" s="543"/>
      <c r="D14" s="543"/>
      <c r="E14" s="543"/>
      <c r="F14" s="543"/>
      <c r="G14" s="543"/>
      <c r="H14" s="544"/>
      <c r="I14" s="543"/>
      <c r="J14" s="543"/>
      <c r="K14" s="543"/>
      <c r="L14" s="543"/>
      <c r="M14" s="543"/>
      <c r="N14" s="543"/>
      <c r="O14" s="543"/>
      <c r="P14" s="543"/>
      <c r="Q14" s="543"/>
      <c r="R14" s="543"/>
      <c r="S14" s="543"/>
      <c r="T14" s="543"/>
      <c r="U14" s="543"/>
      <c r="V14" s="543"/>
      <c r="W14" s="543"/>
      <c r="X14" s="543"/>
      <c r="Y14" s="543"/>
      <c r="Z14" s="543"/>
      <c r="AA14" s="543"/>
      <c r="AB14" s="543"/>
      <c r="AC14" s="543"/>
      <c r="AD14" s="543"/>
      <c r="AE14" s="543"/>
      <c r="AF14" s="543"/>
      <c r="AG14" s="543"/>
      <c r="AH14" s="543"/>
      <c r="AI14" s="543"/>
      <c r="AJ14" s="543"/>
      <c r="AK14" s="543"/>
      <c r="AL14" s="543"/>
      <c r="AM14" s="543"/>
      <c r="AN14" s="543"/>
      <c r="AO14" s="543"/>
      <c r="AP14" s="543"/>
      <c r="AQ14" s="543"/>
      <c r="AR14" s="543"/>
      <c r="AS14" s="543"/>
      <c r="AT14" s="543"/>
      <c r="AU14" s="543"/>
      <c r="AV14" s="543"/>
      <c r="AW14" s="543"/>
      <c r="AX14" s="544"/>
      <c r="AY14" s="543"/>
      <c r="AZ14" s="543"/>
      <c r="BA14" s="543"/>
      <c r="BB14" s="232"/>
    </row>
    <row r="15" spans="2:56" s="233" customFormat="1" ht="18" x14ac:dyDescent="0.35">
      <c r="B15" s="824" t="s">
        <v>130</v>
      </c>
      <c r="C15" s="795"/>
      <c r="D15" s="795"/>
      <c r="E15" s="795"/>
      <c r="F15" s="837"/>
      <c r="G15" s="795"/>
      <c r="H15" s="809" t="s">
        <v>236</v>
      </c>
      <c r="I15" s="794"/>
      <c r="J15" s="794"/>
      <c r="K15" s="794"/>
      <c r="L15" s="794"/>
      <c r="M15" s="794"/>
      <c r="N15" s="794"/>
      <c r="O15" s="813"/>
      <c r="P15" s="795"/>
      <c r="Q15" s="803"/>
      <c r="R15" s="803"/>
      <c r="S15" s="803"/>
      <c r="T15" s="792" t="s">
        <v>129</v>
      </c>
      <c r="U15" s="792" t="s">
        <v>129</v>
      </c>
      <c r="V15" s="793"/>
      <c r="W15" s="837"/>
      <c r="X15" s="793"/>
      <c r="Y15" s="793"/>
      <c r="Z15" s="793"/>
      <c r="AA15" s="793"/>
      <c r="AB15" s="793"/>
      <c r="AC15" s="793"/>
      <c r="AD15" s="793"/>
      <c r="AE15" s="806" t="s">
        <v>264</v>
      </c>
      <c r="AF15" s="793"/>
      <c r="AG15" s="793"/>
      <c r="AH15" s="793"/>
      <c r="AI15" s="793"/>
      <c r="AJ15" s="793"/>
      <c r="AK15" s="793"/>
      <c r="AL15" s="793"/>
      <c r="AM15" s="793"/>
      <c r="AN15" s="793"/>
      <c r="AO15" s="230"/>
      <c r="AP15" s="552" t="s">
        <v>132</v>
      </c>
      <c r="AQ15" s="803" t="s">
        <v>133</v>
      </c>
      <c r="AR15" s="803" t="s">
        <v>133</v>
      </c>
      <c r="AS15" s="453" t="s">
        <v>133</v>
      </c>
      <c r="AT15" s="792" t="s">
        <v>129</v>
      </c>
      <c r="AU15" s="792" t="s">
        <v>129</v>
      </c>
      <c r="AV15" s="792" t="s">
        <v>129</v>
      </c>
      <c r="AW15" s="792" t="s">
        <v>129</v>
      </c>
      <c r="AX15" s="802" t="s">
        <v>237</v>
      </c>
      <c r="AY15" s="792" t="s">
        <v>129</v>
      </c>
      <c r="AZ15" s="792" t="s">
        <v>129</v>
      </c>
      <c r="BA15" s="792" t="s">
        <v>129</v>
      </c>
      <c r="BB15" s="796" t="s">
        <v>129</v>
      </c>
    </row>
    <row r="16" spans="2:56" s="233" customFormat="1" ht="18" x14ac:dyDescent="0.35">
      <c r="B16" s="825"/>
      <c r="C16" s="795"/>
      <c r="D16" s="795"/>
      <c r="E16" s="795"/>
      <c r="F16" s="837"/>
      <c r="G16" s="795"/>
      <c r="H16" s="809"/>
      <c r="I16" s="794"/>
      <c r="J16" s="794"/>
      <c r="K16" s="794"/>
      <c r="L16" s="794"/>
      <c r="M16" s="794"/>
      <c r="N16" s="794"/>
      <c r="O16" s="814"/>
      <c r="P16" s="795"/>
      <c r="Q16" s="804"/>
      <c r="R16" s="804"/>
      <c r="S16" s="804"/>
      <c r="T16" s="792"/>
      <c r="U16" s="792"/>
      <c r="V16" s="793"/>
      <c r="W16" s="837"/>
      <c r="X16" s="793"/>
      <c r="Y16" s="793"/>
      <c r="Z16" s="793"/>
      <c r="AA16" s="793"/>
      <c r="AB16" s="793"/>
      <c r="AC16" s="793"/>
      <c r="AD16" s="793"/>
      <c r="AE16" s="806"/>
      <c r="AF16" s="793"/>
      <c r="AG16" s="793"/>
      <c r="AH16" s="793"/>
      <c r="AI16" s="793"/>
      <c r="AJ16" s="793"/>
      <c r="AK16" s="793"/>
      <c r="AL16" s="793"/>
      <c r="AM16" s="793"/>
      <c r="AN16" s="793"/>
      <c r="AO16" s="230"/>
      <c r="AP16" s="552" t="s">
        <v>132</v>
      </c>
      <c r="AQ16" s="804"/>
      <c r="AR16" s="804"/>
      <c r="AS16" s="453" t="s">
        <v>133</v>
      </c>
      <c r="AT16" s="792"/>
      <c r="AU16" s="792"/>
      <c r="AV16" s="792"/>
      <c r="AW16" s="792"/>
      <c r="AX16" s="802"/>
      <c r="AY16" s="792"/>
      <c r="AZ16" s="792"/>
      <c r="BA16" s="792"/>
      <c r="BB16" s="796"/>
    </row>
    <row r="17" spans="2:63" s="233" customFormat="1" ht="18" x14ac:dyDescent="0.35">
      <c r="B17" s="825"/>
      <c r="C17" s="795"/>
      <c r="D17" s="795"/>
      <c r="E17" s="795"/>
      <c r="F17" s="837"/>
      <c r="G17" s="795"/>
      <c r="H17" s="809"/>
      <c r="I17" s="794"/>
      <c r="J17" s="794"/>
      <c r="K17" s="794"/>
      <c r="L17" s="794"/>
      <c r="M17" s="794"/>
      <c r="N17" s="794"/>
      <c r="O17" s="814"/>
      <c r="P17" s="795"/>
      <c r="Q17" s="804"/>
      <c r="R17" s="804"/>
      <c r="S17" s="805"/>
      <c r="T17" s="792"/>
      <c r="U17" s="792"/>
      <c r="V17" s="793"/>
      <c r="W17" s="837"/>
      <c r="X17" s="793"/>
      <c r="Y17" s="793"/>
      <c r="Z17" s="793"/>
      <c r="AA17" s="793"/>
      <c r="AB17" s="793"/>
      <c r="AC17" s="793"/>
      <c r="AD17" s="793"/>
      <c r="AE17" s="806"/>
      <c r="AF17" s="793"/>
      <c r="AG17" s="793"/>
      <c r="AH17" s="793"/>
      <c r="AI17" s="793"/>
      <c r="AJ17" s="793"/>
      <c r="AK17" s="793"/>
      <c r="AL17" s="793"/>
      <c r="AM17" s="793"/>
      <c r="AN17" s="793"/>
      <c r="AO17" s="230"/>
      <c r="AP17" s="552" t="s">
        <v>132</v>
      </c>
      <c r="AQ17" s="804"/>
      <c r="AR17" s="804"/>
      <c r="AS17" s="453" t="s">
        <v>133</v>
      </c>
      <c r="AT17" s="792"/>
      <c r="AU17" s="792"/>
      <c r="AV17" s="792"/>
      <c r="AW17" s="792"/>
      <c r="AX17" s="802"/>
      <c r="AY17" s="792"/>
      <c r="AZ17" s="792"/>
      <c r="BA17" s="792"/>
      <c r="BB17" s="796"/>
      <c r="BK17" s="233" t="s">
        <v>77</v>
      </c>
    </row>
    <row r="18" spans="2:63" s="233" customFormat="1" ht="18" x14ac:dyDescent="0.35">
      <c r="B18" s="825"/>
      <c r="C18" s="795"/>
      <c r="D18" s="795"/>
      <c r="E18" s="795"/>
      <c r="F18" s="837"/>
      <c r="G18" s="795"/>
      <c r="H18" s="809"/>
      <c r="I18" s="794"/>
      <c r="J18" s="794"/>
      <c r="K18" s="794"/>
      <c r="L18" s="794"/>
      <c r="M18" s="794"/>
      <c r="N18" s="794"/>
      <c r="O18" s="814"/>
      <c r="P18" s="795"/>
      <c r="Q18" s="804"/>
      <c r="R18" s="804"/>
      <c r="S18" s="453" t="s">
        <v>238</v>
      </c>
      <c r="T18" s="792"/>
      <c r="U18" s="792"/>
      <c r="V18" s="793"/>
      <c r="W18" s="837"/>
      <c r="X18" s="793"/>
      <c r="Y18" s="793"/>
      <c r="Z18" s="793"/>
      <c r="AA18" s="793"/>
      <c r="AB18" s="793"/>
      <c r="AC18" s="793"/>
      <c r="AD18" s="793"/>
      <c r="AE18" s="806"/>
      <c r="AF18" s="793"/>
      <c r="AG18" s="793"/>
      <c r="AH18" s="793"/>
      <c r="AI18" s="793"/>
      <c r="AJ18" s="793"/>
      <c r="AK18" s="793"/>
      <c r="AL18" s="793"/>
      <c r="AM18" s="793"/>
      <c r="AN18" s="793"/>
      <c r="AO18" s="567" t="s">
        <v>238</v>
      </c>
      <c r="AP18" s="566" t="s">
        <v>132</v>
      </c>
      <c r="AQ18" s="804"/>
      <c r="AR18" s="804"/>
      <c r="AS18" s="567" t="s">
        <v>133</v>
      </c>
      <c r="AT18" s="792"/>
      <c r="AU18" s="792"/>
      <c r="AV18" s="792"/>
      <c r="AW18" s="792"/>
      <c r="AX18" s="802"/>
      <c r="AY18" s="792"/>
      <c r="AZ18" s="792"/>
      <c r="BA18" s="792"/>
      <c r="BB18" s="796"/>
    </row>
    <row r="19" spans="2:63" s="233" customFormat="1" ht="18" x14ac:dyDescent="0.35">
      <c r="B19" s="825"/>
      <c r="C19" s="795"/>
      <c r="D19" s="795"/>
      <c r="E19" s="795"/>
      <c r="F19" s="837"/>
      <c r="G19" s="795"/>
      <c r="H19" s="809"/>
      <c r="I19" s="794"/>
      <c r="J19" s="794"/>
      <c r="K19" s="794"/>
      <c r="L19" s="794"/>
      <c r="M19" s="794"/>
      <c r="N19" s="794"/>
      <c r="O19" s="814"/>
      <c r="P19" s="795"/>
      <c r="Q19" s="804"/>
      <c r="R19" s="804"/>
      <c r="S19" s="453" t="s">
        <v>238</v>
      </c>
      <c r="T19" s="792"/>
      <c r="U19" s="792"/>
      <c r="V19" s="793"/>
      <c r="W19" s="837"/>
      <c r="X19" s="793"/>
      <c r="Y19" s="793"/>
      <c r="Z19" s="793"/>
      <c r="AA19" s="793"/>
      <c r="AB19" s="793"/>
      <c r="AC19" s="793"/>
      <c r="AD19" s="793"/>
      <c r="AE19" s="806"/>
      <c r="AF19" s="793"/>
      <c r="AG19" s="793"/>
      <c r="AH19" s="793"/>
      <c r="AI19" s="793"/>
      <c r="AJ19" s="793"/>
      <c r="AK19" s="793"/>
      <c r="AL19" s="793"/>
      <c r="AM19" s="793"/>
      <c r="AN19" s="793"/>
      <c r="AO19" s="230" t="s">
        <v>132</v>
      </c>
      <c r="AP19" s="552" t="s">
        <v>133</v>
      </c>
      <c r="AQ19" s="804"/>
      <c r="AR19" s="804"/>
      <c r="AS19" s="453" t="s">
        <v>238</v>
      </c>
      <c r="AT19" s="792"/>
      <c r="AU19" s="792"/>
      <c r="AV19" s="792"/>
      <c r="AW19" s="792"/>
      <c r="AX19" s="802"/>
      <c r="AY19" s="792"/>
      <c r="AZ19" s="792"/>
      <c r="BA19" s="792"/>
      <c r="BB19" s="796"/>
    </row>
    <row r="20" spans="2:63" s="233" customFormat="1" ht="18" x14ac:dyDescent="0.35">
      <c r="B20" s="836"/>
      <c r="C20" s="795"/>
      <c r="D20" s="795"/>
      <c r="E20" s="795"/>
      <c r="F20" s="837"/>
      <c r="G20" s="795"/>
      <c r="H20" s="809"/>
      <c r="I20" s="794"/>
      <c r="J20" s="794"/>
      <c r="K20" s="794"/>
      <c r="L20" s="794"/>
      <c r="M20" s="794"/>
      <c r="N20" s="794"/>
      <c r="O20" s="838"/>
      <c r="P20" s="795"/>
      <c r="Q20" s="805"/>
      <c r="R20" s="805"/>
      <c r="S20" s="453" t="s">
        <v>238</v>
      </c>
      <c r="T20" s="792"/>
      <c r="U20" s="792"/>
      <c r="V20" s="793"/>
      <c r="W20" s="837"/>
      <c r="X20" s="793"/>
      <c r="Y20" s="793"/>
      <c r="Z20" s="793"/>
      <c r="AA20" s="793"/>
      <c r="AB20" s="793"/>
      <c r="AC20" s="793"/>
      <c r="AD20" s="793"/>
      <c r="AE20" s="806"/>
      <c r="AF20" s="793"/>
      <c r="AG20" s="793"/>
      <c r="AH20" s="793"/>
      <c r="AI20" s="793"/>
      <c r="AJ20" s="793"/>
      <c r="AK20" s="793"/>
      <c r="AL20" s="793"/>
      <c r="AM20" s="793"/>
      <c r="AN20" s="793"/>
      <c r="AO20" s="230" t="s">
        <v>132</v>
      </c>
      <c r="AP20" s="552" t="s">
        <v>133</v>
      </c>
      <c r="AQ20" s="805"/>
      <c r="AR20" s="805"/>
      <c r="AS20" s="453" t="s">
        <v>238</v>
      </c>
      <c r="AT20" s="792"/>
      <c r="AU20" s="792"/>
      <c r="AV20" s="792"/>
      <c r="AW20" s="792"/>
      <c r="AX20" s="802"/>
      <c r="AY20" s="792"/>
      <c r="AZ20" s="792"/>
      <c r="BA20" s="792"/>
      <c r="BB20" s="796"/>
    </row>
    <row r="21" spans="2:63" s="233" customFormat="1" ht="18" x14ac:dyDescent="0.35">
      <c r="B21" s="234"/>
      <c r="C21" s="235"/>
      <c r="D21" s="235"/>
      <c r="E21" s="235"/>
      <c r="F21" s="235"/>
      <c r="G21" s="236"/>
      <c r="H21" s="237"/>
      <c r="I21" s="235"/>
      <c r="J21" s="236"/>
      <c r="K21" s="236"/>
      <c r="L21" s="235"/>
      <c r="M21" s="235"/>
      <c r="N21" s="235"/>
      <c r="O21" s="235"/>
      <c r="P21" s="235"/>
      <c r="Q21" s="235"/>
      <c r="R21" s="235"/>
      <c r="S21" s="235"/>
      <c r="T21" s="238"/>
      <c r="U21" s="238"/>
      <c r="V21" s="239"/>
      <c r="W21" s="240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38"/>
      <c r="AJ21" s="238"/>
      <c r="AK21" s="238"/>
      <c r="AL21" s="241"/>
      <c r="AM21" s="242"/>
      <c r="AN21" s="242"/>
      <c r="AO21" s="241"/>
      <c r="AP21" s="241"/>
      <c r="AQ21" s="241"/>
      <c r="AR21" s="241"/>
      <c r="AS21" s="241"/>
      <c r="AT21" s="242"/>
      <c r="AU21" s="238"/>
      <c r="AV21" s="238"/>
      <c r="AW21" s="238"/>
      <c r="AX21" s="243"/>
      <c r="AY21" s="238"/>
      <c r="AZ21" s="238"/>
      <c r="BA21" s="238"/>
      <c r="BB21" s="244"/>
    </row>
    <row r="22" spans="2:63" s="233" customFormat="1" ht="18" x14ac:dyDescent="0.35">
      <c r="B22" s="824" t="s">
        <v>131</v>
      </c>
      <c r="C22" s="803"/>
      <c r="D22" s="803"/>
      <c r="E22" s="803"/>
      <c r="F22" s="827"/>
      <c r="G22" s="813"/>
      <c r="H22" s="833" t="s">
        <v>289</v>
      </c>
      <c r="I22" s="813"/>
      <c r="J22" s="813"/>
      <c r="K22" s="813"/>
      <c r="L22" s="830"/>
      <c r="M22" s="830"/>
      <c r="N22" s="803"/>
      <c r="O22" s="567"/>
      <c r="P22" s="567" t="s">
        <v>132</v>
      </c>
      <c r="Q22" s="803" t="s">
        <v>133</v>
      </c>
      <c r="R22" s="830" t="s">
        <v>133</v>
      </c>
      <c r="S22" s="453" t="s">
        <v>133</v>
      </c>
      <c r="T22" s="792" t="s">
        <v>129</v>
      </c>
      <c r="U22" s="792" t="s">
        <v>129</v>
      </c>
      <c r="V22" s="803"/>
      <c r="W22" s="821" t="s">
        <v>240</v>
      </c>
      <c r="X22" s="803"/>
      <c r="Y22" s="803"/>
      <c r="Z22" s="810" t="s">
        <v>132</v>
      </c>
      <c r="AA22" s="810" t="s">
        <v>132</v>
      </c>
      <c r="AB22" s="810" t="s">
        <v>133</v>
      </c>
      <c r="AC22" s="810" t="s">
        <v>133</v>
      </c>
      <c r="AD22" s="810" t="s">
        <v>133</v>
      </c>
      <c r="AE22" s="810" t="s">
        <v>133</v>
      </c>
      <c r="AF22" s="810" t="s">
        <v>133</v>
      </c>
      <c r="AG22" s="810" t="s">
        <v>133</v>
      </c>
      <c r="AH22" s="810" t="s">
        <v>133</v>
      </c>
      <c r="AI22" s="810" t="s">
        <v>133</v>
      </c>
      <c r="AJ22" s="810" t="s">
        <v>133</v>
      </c>
      <c r="AK22" s="810" t="s">
        <v>133</v>
      </c>
      <c r="AL22" s="810" t="s">
        <v>133</v>
      </c>
      <c r="AM22" s="803" t="s">
        <v>238</v>
      </c>
      <c r="AN22" s="810" t="s">
        <v>134</v>
      </c>
      <c r="AO22" s="810" t="s">
        <v>134</v>
      </c>
      <c r="AP22" s="810" t="s">
        <v>134</v>
      </c>
      <c r="AQ22" s="810" t="s">
        <v>134</v>
      </c>
      <c r="AR22" s="810" t="s">
        <v>134</v>
      </c>
      <c r="AS22" s="810" t="s">
        <v>134</v>
      </c>
      <c r="AT22" s="810" t="s">
        <v>135</v>
      </c>
      <c r="AU22" s="810" t="s">
        <v>135</v>
      </c>
      <c r="AV22" s="810" t="s">
        <v>135</v>
      </c>
      <c r="AW22" s="810" t="s">
        <v>135</v>
      </c>
      <c r="AX22" s="810" t="s">
        <v>135</v>
      </c>
      <c r="AY22" s="813" t="s">
        <v>135</v>
      </c>
      <c r="AZ22" s="813" t="s">
        <v>135</v>
      </c>
      <c r="BA22" s="813" t="s">
        <v>135</v>
      </c>
      <c r="BB22" s="816" t="s">
        <v>135</v>
      </c>
    </row>
    <row r="23" spans="2:63" s="233" customFormat="1" ht="18" x14ac:dyDescent="0.35">
      <c r="B23" s="825"/>
      <c r="C23" s="804"/>
      <c r="D23" s="804"/>
      <c r="E23" s="804"/>
      <c r="F23" s="828"/>
      <c r="G23" s="814"/>
      <c r="H23" s="834"/>
      <c r="I23" s="814"/>
      <c r="J23" s="814"/>
      <c r="K23" s="814"/>
      <c r="L23" s="831"/>
      <c r="M23" s="831"/>
      <c r="N23" s="804"/>
      <c r="O23" s="567"/>
      <c r="P23" s="567" t="s">
        <v>132</v>
      </c>
      <c r="Q23" s="804"/>
      <c r="R23" s="831"/>
      <c r="S23" s="453" t="s">
        <v>133</v>
      </c>
      <c r="T23" s="792"/>
      <c r="U23" s="792"/>
      <c r="V23" s="804"/>
      <c r="W23" s="822"/>
      <c r="X23" s="804"/>
      <c r="Y23" s="804"/>
      <c r="Z23" s="811"/>
      <c r="AA23" s="811"/>
      <c r="AB23" s="811"/>
      <c r="AC23" s="811"/>
      <c r="AD23" s="811"/>
      <c r="AE23" s="811"/>
      <c r="AF23" s="811"/>
      <c r="AG23" s="811"/>
      <c r="AH23" s="811"/>
      <c r="AI23" s="811"/>
      <c r="AJ23" s="811"/>
      <c r="AK23" s="811"/>
      <c r="AL23" s="811"/>
      <c r="AM23" s="804"/>
      <c r="AN23" s="811"/>
      <c r="AO23" s="811"/>
      <c r="AP23" s="811"/>
      <c r="AQ23" s="811"/>
      <c r="AR23" s="811"/>
      <c r="AS23" s="811"/>
      <c r="AT23" s="811"/>
      <c r="AU23" s="811"/>
      <c r="AV23" s="811"/>
      <c r="AW23" s="811"/>
      <c r="AX23" s="811"/>
      <c r="AY23" s="814"/>
      <c r="AZ23" s="814"/>
      <c r="BA23" s="814"/>
      <c r="BB23" s="817"/>
    </row>
    <row r="24" spans="2:63" s="233" customFormat="1" ht="18" x14ac:dyDescent="0.35">
      <c r="B24" s="825"/>
      <c r="C24" s="804"/>
      <c r="D24" s="804"/>
      <c r="E24" s="804"/>
      <c r="F24" s="828"/>
      <c r="G24" s="814"/>
      <c r="H24" s="834"/>
      <c r="I24" s="814"/>
      <c r="J24" s="814"/>
      <c r="K24" s="814"/>
      <c r="L24" s="831"/>
      <c r="M24" s="831"/>
      <c r="N24" s="804"/>
      <c r="O24" s="567"/>
      <c r="P24" s="567" t="s">
        <v>132</v>
      </c>
      <c r="Q24" s="804"/>
      <c r="R24" s="831"/>
      <c r="S24" s="453" t="s">
        <v>133</v>
      </c>
      <c r="T24" s="792"/>
      <c r="U24" s="792"/>
      <c r="V24" s="804"/>
      <c r="W24" s="822"/>
      <c r="X24" s="804"/>
      <c r="Y24" s="804"/>
      <c r="Z24" s="811"/>
      <c r="AA24" s="811"/>
      <c r="AB24" s="811"/>
      <c r="AC24" s="811"/>
      <c r="AD24" s="811"/>
      <c r="AE24" s="811"/>
      <c r="AF24" s="811"/>
      <c r="AG24" s="811"/>
      <c r="AH24" s="811"/>
      <c r="AI24" s="811"/>
      <c r="AJ24" s="811"/>
      <c r="AK24" s="811"/>
      <c r="AL24" s="811"/>
      <c r="AM24" s="804"/>
      <c r="AN24" s="811"/>
      <c r="AO24" s="811"/>
      <c r="AP24" s="811"/>
      <c r="AQ24" s="811"/>
      <c r="AR24" s="811"/>
      <c r="AS24" s="811"/>
      <c r="AT24" s="811"/>
      <c r="AU24" s="811"/>
      <c r="AV24" s="811"/>
      <c r="AW24" s="811"/>
      <c r="AX24" s="811"/>
      <c r="AY24" s="814"/>
      <c r="AZ24" s="814"/>
      <c r="BA24" s="814"/>
      <c r="BB24" s="817"/>
    </row>
    <row r="25" spans="2:63" s="233" customFormat="1" ht="18" x14ac:dyDescent="0.35">
      <c r="B25" s="825"/>
      <c r="C25" s="804"/>
      <c r="D25" s="804"/>
      <c r="E25" s="804"/>
      <c r="F25" s="828"/>
      <c r="G25" s="814"/>
      <c r="H25" s="834"/>
      <c r="I25" s="814"/>
      <c r="J25" s="814"/>
      <c r="K25" s="814"/>
      <c r="L25" s="831"/>
      <c r="M25" s="831"/>
      <c r="N25" s="804"/>
      <c r="O25" s="567" t="s">
        <v>132</v>
      </c>
      <c r="P25" s="567" t="s">
        <v>133</v>
      </c>
      <c r="Q25" s="804"/>
      <c r="R25" s="831"/>
      <c r="S25" s="557" t="s">
        <v>238</v>
      </c>
      <c r="T25" s="792"/>
      <c r="U25" s="792"/>
      <c r="V25" s="804"/>
      <c r="W25" s="822"/>
      <c r="X25" s="804"/>
      <c r="Y25" s="804"/>
      <c r="Z25" s="811"/>
      <c r="AA25" s="811"/>
      <c r="AB25" s="811"/>
      <c r="AC25" s="811"/>
      <c r="AD25" s="811"/>
      <c r="AE25" s="811"/>
      <c r="AF25" s="811"/>
      <c r="AG25" s="811"/>
      <c r="AH25" s="811"/>
      <c r="AI25" s="811"/>
      <c r="AJ25" s="811"/>
      <c r="AK25" s="811"/>
      <c r="AL25" s="811"/>
      <c r="AM25" s="804"/>
      <c r="AN25" s="811"/>
      <c r="AO25" s="811"/>
      <c r="AP25" s="811"/>
      <c r="AQ25" s="811"/>
      <c r="AR25" s="811"/>
      <c r="AS25" s="811"/>
      <c r="AT25" s="811"/>
      <c r="AU25" s="811"/>
      <c r="AV25" s="811"/>
      <c r="AW25" s="811"/>
      <c r="AX25" s="811"/>
      <c r="AY25" s="814"/>
      <c r="AZ25" s="814"/>
      <c r="BA25" s="814"/>
      <c r="BB25" s="817"/>
    </row>
    <row r="26" spans="2:63" s="233" customFormat="1" ht="18" x14ac:dyDescent="0.35">
      <c r="B26" s="825"/>
      <c r="C26" s="804"/>
      <c r="D26" s="804"/>
      <c r="E26" s="804"/>
      <c r="F26" s="828"/>
      <c r="G26" s="814"/>
      <c r="H26" s="834"/>
      <c r="I26" s="814"/>
      <c r="J26" s="814"/>
      <c r="K26" s="814"/>
      <c r="L26" s="831"/>
      <c r="M26" s="831"/>
      <c r="N26" s="804"/>
      <c r="O26" s="567" t="s">
        <v>132</v>
      </c>
      <c r="P26" s="567" t="s">
        <v>133</v>
      </c>
      <c r="Q26" s="804"/>
      <c r="R26" s="831"/>
      <c r="S26" s="453" t="s">
        <v>238</v>
      </c>
      <c r="T26" s="792"/>
      <c r="U26" s="792"/>
      <c r="V26" s="804"/>
      <c r="W26" s="822"/>
      <c r="X26" s="804"/>
      <c r="Y26" s="804"/>
      <c r="Z26" s="811"/>
      <c r="AA26" s="811"/>
      <c r="AB26" s="811"/>
      <c r="AC26" s="811"/>
      <c r="AD26" s="811"/>
      <c r="AE26" s="811"/>
      <c r="AF26" s="811"/>
      <c r="AG26" s="811"/>
      <c r="AH26" s="811"/>
      <c r="AI26" s="811"/>
      <c r="AJ26" s="811"/>
      <c r="AK26" s="811"/>
      <c r="AL26" s="811"/>
      <c r="AM26" s="804"/>
      <c r="AN26" s="811"/>
      <c r="AO26" s="811"/>
      <c r="AP26" s="811"/>
      <c r="AQ26" s="811"/>
      <c r="AR26" s="811"/>
      <c r="AS26" s="811"/>
      <c r="AT26" s="811"/>
      <c r="AU26" s="811"/>
      <c r="AV26" s="811"/>
      <c r="AW26" s="811"/>
      <c r="AX26" s="811"/>
      <c r="AY26" s="814"/>
      <c r="AZ26" s="814"/>
      <c r="BA26" s="814"/>
      <c r="BB26" s="817"/>
    </row>
    <row r="27" spans="2:63" s="233" customFormat="1" ht="18.600000000000001" thickBot="1" x14ac:dyDescent="0.4">
      <c r="B27" s="826"/>
      <c r="C27" s="820"/>
      <c r="D27" s="820"/>
      <c r="E27" s="820"/>
      <c r="F27" s="829"/>
      <c r="G27" s="815"/>
      <c r="H27" s="835"/>
      <c r="I27" s="815"/>
      <c r="J27" s="815"/>
      <c r="K27" s="815"/>
      <c r="L27" s="832"/>
      <c r="M27" s="832"/>
      <c r="N27" s="820"/>
      <c r="O27" s="568" t="s">
        <v>132</v>
      </c>
      <c r="P27" s="568" t="s">
        <v>133</v>
      </c>
      <c r="Q27" s="820"/>
      <c r="R27" s="832"/>
      <c r="S27" s="512" t="s">
        <v>238</v>
      </c>
      <c r="T27" s="819"/>
      <c r="U27" s="819"/>
      <c r="V27" s="820"/>
      <c r="W27" s="823"/>
      <c r="X27" s="820"/>
      <c r="Y27" s="820"/>
      <c r="Z27" s="812"/>
      <c r="AA27" s="812"/>
      <c r="AB27" s="812"/>
      <c r="AC27" s="812"/>
      <c r="AD27" s="812"/>
      <c r="AE27" s="812"/>
      <c r="AF27" s="812"/>
      <c r="AG27" s="812"/>
      <c r="AH27" s="812"/>
      <c r="AI27" s="812"/>
      <c r="AJ27" s="812"/>
      <c r="AK27" s="812"/>
      <c r="AL27" s="812"/>
      <c r="AM27" s="820"/>
      <c r="AN27" s="812"/>
      <c r="AO27" s="812"/>
      <c r="AP27" s="812"/>
      <c r="AQ27" s="812"/>
      <c r="AR27" s="812"/>
      <c r="AS27" s="812"/>
      <c r="AT27" s="812"/>
      <c r="AU27" s="812"/>
      <c r="AV27" s="812"/>
      <c r="AW27" s="812"/>
      <c r="AX27" s="812"/>
      <c r="AY27" s="815"/>
      <c r="AZ27" s="815"/>
      <c r="BA27" s="815"/>
      <c r="BB27" s="818"/>
    </row>
    <row r="28" spans="2:63" s="245" customFormat="1" ht="18" x14ac:dyDescent="0.35"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  <c r="AP28" s="233"/>
      <c r="AQ28" s="233"/>
      <c r="AR28" s="233"/>
      <c r="AS28" s="233"/>
      <c r="AT28" s="233"/>
      <c r="AU28" s="233"/>
      <c r="AV28" s="233"/>
      <c r="AW28" s="233"/>
      <c r="AX28" s="233"/>
      <c r="AY28" s="233"/>
      <c r="AZ28" s="233"/>
      <c r="BA28" s="233"/>
      <c r="BB28" s="233"/>
    </row>
    <row r="29" spans="2:63" s="233" customFormat="1" ht="18" x14ac:dyDescent="0.35">
      <c r="B29" s="246" t="s">
        <v>73</v>
      </c>
      <c r="J29" s="247"/>
      <c r="K29" s="248" t="s">
        <v>136</v>
      </c>
      <c r="L29" s="233" t="s">
        <v>137</v>
      </c>
      <c r="V29" s="249" t="s">
        <v>132</v>
      </c>
      <c r="W29" s="250" t="s">
        <v>136</v>
      </c>
      <c r="X29" s="251" t="s">
        <v>68</v>
      </c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2" t="s">
        <v>134</v>
      </c>
      <c r="AQ29" s="250" t="s">
        <v>136</v>
      </c>
      <c r="AR29" s="251" t="s">
        <v>64</v>
      </c>
      <c r="BC29" s="253"/>
    </row>
    <row r="30" spans="2:63" s="233" customFormat="1" ht="18" x14ac:dyDescent="0.35"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</row>
    <row r="31" spans="2:63" s="233" customFormat="1" ht="18" x14ac:dyDescent="0.35">
      <c r="J31" s="230" t="s">
        <v>138</v>
      </c>
      <c r="K31" s="254" t="s">
        <v>136</v>
      </c>
      <c r="L31" s="255" t="s">
        <v>139</v>
      </c>
      <c r="M31" s="255"/>
      <c r="N31" s="255"/>
      <c r="O31" s="255"/>
      <c r="P31" s="255"/>
      <c r="Q31" s="255"/>
      <c r="R31" s="255"/>
      <c r="V31" s="249" t="s">
        <v>133</v>
      </c>
      <c r="W31" s="250" t="s">
        <v>136</v>
      </c>
      <c r="X31" s="251" t="s">
        <v>69</v>
      </c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49" t="s">
        <v>129</v>
      </c>
      <c r="AQ31" s="250" t="s">
        <v>136</v>
      </c>
      <c r="AR31" s="251" t="s">
        <v>140</v>
      </c>
      <c r="AU31" s="248"/>
    </row>
    <row r="32" spans="2:63" s="233" customFormat="1" ht="18" x14ac:dyDescent="0.35">
      <c r="J32" s="255"/>
      <c r="K32" s="255"/>
      <c r="L32" s="256" t="s">
        <v>141</v>
      </c>
      <c r="M32" s="255"/>
      <c r="N32" s="255"/>
      <c r="O32" s="255"/>
      <c r="P32" s="255"/>
      <c r="Q32" s="255"/>
      <c r="R32" s="255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 t="s">
        <v>77</v>
      </c>
      <c r="AK32" s="251"/>
      <c r="AL32" s="251"/>
      <c r="AM32" s="251"/>
      <c r="AN32" s="251"/>
      <c r="AO32" s="251"/>
      <c r="AP32" s="251"/>
      <c r="AQ32" s="251"/>
      <c r="AR32" s="251"/>
    </row>
    <row r="33" spans="10:44" s="233" customFormat="1" ht="18" x14ac:dyDescent="0.35">
      <c r="J33" s="257"/>
      <c r="K33" s="248"/>
      <c r="L33" s="255"/>
      <c r="M33" s="255"/>
      <c r="V33" s="248"/>
      <c r="W33" s="248"/>
      <c r="AJ33" s="251"/>
      <c r="AK33" s="251"/>
      <c r="AL33" s="251"/>
      <c r="AM33" s="251"/>
      <c r="AN33" s="251"/>
      <c r="AO33" s="251"/>
      <c r="AP33" s="249" t="s">
        <v>135</v>
      </c>
      <c r="AQ33" s="250" t="s">
        <v>136</v>
      </c>
      <c r="AR33" s="251" t="s">
        <v>142</v>
      </c>
    </row>
    <row r="34" spans="10:44" ht="18" x14ac:dyDescent="0.35">
      <c r="V34" s="258"/>
      <c r="W34" s="258"/>
      <c r="X34" s="259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</row>
  </sheetData>
  <mergeCells count="217">
    <mergeCell ref="M22:M27"/>
    <mergeCell ref="AI22:AI27"/>
    <mergeCell ref="AG22:AG27"/>
    <mergeCell ref="AF22:AF27"/>
    <mergeCell ref="Q22:Q27"/>
    <mergeCell ref="AD22:AD27"/>
    <mergeCell ref="AM15:AM20"/>
    <mergeCell ref="AN22:AN27"/>
    <mergeCell ref="AC22:AC27"/>
    <mergeCell ref="AF15:AF20"/>
    <mergeCell ref="AG15:AG20"/>
    <mergeCell ref="V15:V20"/>
    <mergeCell ref="W15:W20"/>
    <mergeCell ref="X15:X20"/>
    <mergeCell ref="Y15:Y20"/>
    <mergeCell ref="Z15:Z20"/>
    <mergeCell ref="AA15:AA20"/>
    <mergeCell ref="Q15:Q20"/>
    <mergeCell ref="R15:R20"/>
    <mergeCell ref="S15:S17"/>
    <mergeCell ref="T15:T20"/>
    <mergeCell ref="U15:U20"/>
    <mergeCell ref="AB15:AB20"/>
    <mergeCell ref="AC15:AC20"/>
    <mergeCell ref="B1:BB1"/>
    <mergeCell ref="B3:B6"/>
    <mergeCell ref="C3:F3"/>
    <mergeCell ref="G3:G5"/>
    <mergeCell ref="H3:J3"/>
    <mergeCell ref="K3:K5"/>
    <mergeCell ref="L3:O3"/>
    <mergeCell ref="P3:S3"/>
    <mergeCell ref="T3:T5"/>
    <mergeCell ref="U3:W3"/>
    <mergeCell ref="AQ4:AQ5"/>
    <mergeCell ref="AR4:AR5"/>
    <mergeCell ref="X3:X5"/>
    <mergeCell ref="Y3:AA3"/>
    <mergeCell ref="AB3:AB5"/>
    <mergeCell ref="AC3:AF3"/>
    <mergeCell ref="AG3:AG5"/>
    <mergeCell ref="AH3:AJ3"/>
    <mergeCell ref="N4:N5"/>
    <mergeCell ref="AY3:BB3"/>
    <mergeCell ref="C4:C5"/>
    <mergeCell ref="D4:D5"/>
    <mergeCell ref="E4:E5"/>
    <mergeCell ref="F4:F5"/>
    <mergeCell ref="H4:H5"/>
    <mergeCell ref="I4:I5"/>
    <mergeCell ref="J4:J5"/>
    <mergeCell ref="L4:L5"/>
    <mergeCell ref="M4:M5"/>
    <mergeCell ref="AK3:AK5"/>
    <mergeCell ref="AL3:AO3"/>
    <mergeCell ref="AP3:AS3"/>
    <mergeCell ref="AT3:AT5"/>
    <mergeCell ref="O4:O5"/>
    <mergeCell ref="P4:P5"/>
    <mergeCell ref="Q4:Q5"/>
    <mergeCell ref="R4:R5"/>
    <mergeCell ref="S4:S5"/>
    <mergeCell ref="AU3:AW3"/>
    <mergeCell ref="AX3:AX5"/>
    <mergeCell ref="AO4:AO5"/>
    <mergeCell ref="AP4:AP5"/>
    <mergeCell ref="U4:U5"/>
    <mergeCell ref="V4:V5"/>
    <mergeCell ref="AC4:AC5"/>
    <mergeCell ref="AD4:AD5"/>
    <mergeCell ref="AE4:AE5"/>
    <mergeCell ref="AF4:AF5"/>
    <mergeCell ref="Z4:Z5"/>
    <mergeCell ref="AA4:AA5"/>
    <mergeCell ref="W4:W5"/>
    <mergeCell ref="Y4:Y5"/>
    <mergeCell ref="BA4:BA5"/>
    <mergeCell ref="BB4:BB5"/>
    <mergeCell ref="AU4:AU5"/>
    <mergeCell ref="AV4:AV5"/>
    <mergeCell ref="AW4:AW5"/>
    <mergeCell ref="AY4:AY5"/>
    <mergeCell ref="AZ4:AZ5"/>
    <mergeCell ref="AS4:AS5"/>
    <mergeCell ref="AH4:AH5"/>
    <mergeCell ref="AI4:AI5"/>
    <mergeCell ref="AJ4:AJ5"/>
    <mergeCell ref="AL4:AL5"/>
    <mergeCell ref="AM4:AM5"/>
    <mergeCell ref="AN4:AN5"/>
    <mergeCell ref="B15:B20"/>
    <mergeCell ref="C15:C20"/>
    <mergeCell ref="D15:D20"/>
    <mergeCell ref="E15:E20"/>
    <mergeCell ref="F15:F20"/>
    <mergeCell ref="G15:G20"/>
    <mergeCell ref="H15:H20"/>
    <mergeCell ref="I15:I20"/>
    <mergeCell ref="P15:P20"/>
    <mergeCell ref="J15:J20"/>
    <mergeCell ref="K15:K20"/>
    <mergeCell ref="L15:L20"/>
    <mergeCell ref="M15:M20"/>
    <mergeCell ref="N15:N20"/>
    <mergeCell ref="O15:O20"/>
    <mergeCell ref="AD15:AD20"/>
    <mergeCell ref="AE15:AE20"/>
    <mergeCell ref="B22:B27"/>
    <mergeCell ref="C22:C27"/>
    <mergeCell ref="D22:D27"/>
    <mergeCell ref="E22:E27"/>
    <mergeCell ref="F22:F27"/>
    <mergeCell ref="G22:G27"/>
    <mergeCell ref="BA15:BA20"/>
    <mergeCell ref="AH15:AH20"/>
    <mergeCell ref="AI15:AI20"/>
    <mergeCell ref="AJ15:AJ20"/>
    <mergeCell ref="AK15:AK20"/>
    <mergeCell ref="AL15:AL20"/>
    <mergeCell ref="N22:N27"/>
    <mergeCell ref="R22:R27"/>
    <mergeCell ref="H22:H27"/>
    <mergeCell ref="I22:I27"/>
    <mergeCell ref="J22:J27"/>
    <mergeCell ref="K22:K27"/>
    <mergeCell ref="L22:L27"/>
    <mergeCell ref="Z22:Z27"/>
    <mergeCell ref="AA22:AA27"/>
    <mergeCell ref="AB22:AB27"/>
    <mergeCell ref="AE22:AE27"/>
    <mergeCell ref="T22:T27"/>
    <mergeCell ref="BB15:BB20"/>
    <mergeCell ref="AU15:AU20"/>
    <mergeCell ref="AV15:AV20"/>
    <mergeCell ref="AW15:AW20"/>
    <mergeCell ref="AX15:AX20"/>
    <mergeCell ref="AY15:AY20"/>
    <mergeCell ref="AZ15:AZ20"/>
    <mergeCell ref="AN15:AN20"/>
    <mergeCell ref="AT15:AT20"/>
    <mergeCell ref="AR15:AR20"/>
    <mergeCell ref="AQ15:AQ20"/>
    <mergeCell ref="U22:U27"/>
    <mergeCell ref="V22:V27"/>
    <mergeCell ref="W22:W27"/>
    <mergeCell ref="X22:X27"/>
    <mergeCell ref="Y22:Y27"/>
    <mergeCell ref="AZ22:AZ27"/>
    <mergeCell ref="AL22:AL27"/>
    <mergeCell ref="AM22:AM27"/>
    <mergeCell ref="AQ22:AQ27"/>
    <mergeCell ref="AO22:AO27"/>
    <mergeCell ref="AP22:AP27"/>
    <mergeCell ref="AK22:AK27"/>
    <mergeCell ref="AH22:AH27"/>
    <mergeCell ref="AJ22:AJ27"/>
    <mergeCell ref="BA22:BA27"/>
    <mergeCell ref="BB22:BB27"/>
    <mergeCell ref="AR22:AR27"/>
    <mergeCell ref="AU22:AU27"/>
    <mergeCell ref="AV22:AV27"/>
    <mergeCell ref="AW22:AW27"/>
    <mergeCell ref="AS22:AS27"/>
    <mergeCell ref="AT22:AT27"/>
    <mergeCell ref="AX22:AX27"/>
    <mergeCell ref="AY22:AY27"/>
    <mergeCell ref="K8:K13"/>
    <mergeCell ref="L8:L13"/>
    <mergeCell ref="B8:B13"/>
    <mergeCell ref="C8:C13"/>
    <mergeCell ref="D8:D13"/>
    <mergeCell ref="E8:E13"/>
    <mergeCell ref="F8:F13"/>
    <mergeCell ref="G8:G13"/>
    <mergeCell ref="H8:H13"/>
    <mergeCell ref="I8:I13"/>
    <mergeCell ref="J8:J13"/>
    <mergeCell ref="BB8:BB13"/>
    <mergeCell ref="AJ8:AJ13"/>
    <mergeCell ref="AK8:AK13"/>
    <mergeCell ref="AL8:AL13"/>
    <mergeCell ref="AM8:AM13"/>
    <mergeCell ref="AY8:AY13"/>
    <mergeCell ref="BA8:BA13"/>
    <mergeCell ref="X8:X13"/>
    <mergeCell ref="V8:V13"/>
    <mergeCell ref="W8:W13"/>
    <mergeCell ref="AZ8:AZ13"/>
    <mergeCell ref="AH8:AH13"/>
    <mergeCell ref="AE8:AE13"/>
    <mergeCell ref="AX8:AX13"/>
    <mergeCell ref="AT8:AT13"/>
    <mergeCell ref="AU8:AU13"/>
    <mergeCell ref="AV8:AV13"/>
    <mergeCell ref="AW8:AW13"/>
    <mergeCell ref="AI8:AI13"/>
    <mergeCell ref="AN8:AN13"/>
    <mergeCell ref="AO8:AO13"/>
    <mergeCell ref="AP8:AP13"/>
    <mergeCell ref="AQ8:AQ13"/>
    <mergeCell ref="AF8:AF13"/>
    <mergeCell ref="AG8:AG13"/>
    <mergeCell ref="R8:R13"/>
    <mergeCell ref="U8:U13"/>
    <mergeCell ref="M8:M13"/>
    <mergeCell ref="N8:N13"/>
    <mergeCell ref="O8:O13"/>
    <mergeCell ref="P8:P13"/>
    <mergeCell ref="Q8:Q13"/>
    <mergeCell ref="S8:S13"/>
    <mergeCell ref="AB8:AB13"/>
    <mergeCell ref="AC8:AC13"/>
    <mergeCell ref="AD8:AD13"/>
    <mergeCell ref="Y8:Y13"/>
    <mergeCell ref="Z8:Z13"/>
    <mergeCell ref="AA8:AA13"/>
    <mergeCell ref="T8:T13"/>
  </mergeCells>
  <pageMargins left="0.7" right="0.7" top="0.75" bottom="0.75" header="0.3" footer="0.3"/>
  <pageSetup paperSize="9" orientation="portrait" r:id="rId1"/>
  <ignoredErrors>
    <ignoredError sqref="B14:BB14 B21:BB21 B16:B20 B15 B23:B27 B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9"/>
  <sheetViews>
    <sheetView topLeftCell="B1" zoomScale="90" zoomScaleNormal="90" workbookViewId="0">
      <selection activeCell="N12" sqref="N12"/>
    </sheetView>
  </sheetViews>
  <sheetFormatPr defaultColWidth="9.109375" defaultRowHeight="18" x14ac:dyDescent="0.35"/>
  <cols>
    <col min="1" max="1" width="5" style="261" customWidth="1"/>
    <col min="2" max="2" width="9.88671875" style="261" customWidth="1"/>
    <col min="3" max="4" width="22" style="261" customWidth="1"/>
    <col min="5" max="5" width="15.44140625" style="261" customWidth="1"/>
    <col min="6" max="6" width="13.44140625" style="261" customWidth="1"/>
    <col min="7" max="7" width="19.5546875" style="261" customWidth="1"/>
    <col min="8" max="13" width="13.44140625" style="261" customWidth="1"/>
    <col min="14" max="14" width="17.33203125" style="261" customWidth="1"/>
    <col min="15" max="16384" width="9.109375" style="261"/>
  </cols>
  <sheetData>
    <row r="1" spans="2:14" s="260" customFormat="1" x14ac:dyDescent="0.35">
      <c r="B1" s="856" t="s">
        <v>143</v>
      </c>
      <c r="C1" s="856"/>
      <c r="D1" s="856"/>
      <c r="E1" s="856"/>
      <c r="F1" s="856"/>
      <c r="G1" s="856"/>
      <c r="H1" s="856"/>
      <c r="I1" s="856"/>
      <c r="J1" s="856"/>
      <c r="K1" s="856"/>
      <c r="L1" s="856"/>
      <c r="M1" s="856"/>
      <c r="N1" s="856"/>
    </row>
    <row r="2" spans="2:14" ht="18.600000000000001" thickBot="1" x14ac:dyDescent="0.4"/>
    <row r="3" spans="2:14" ht="18" customHeight="1" x14ac:dyDescent="0.35">
      <c r="B3" s="857" t="s">
        <v>144</v>
      </c>
      <c r="C3" s="859" t="s">
        <v>145</v>
      </c>
      <c r="D3" s="860"/>
      <c r="E3" s="859" t="s">
        <v>146</v>
      </c>
      <c r="F3" s="860"/>
      <c r="G3" s="859" t="s">
        <v>348</v>
      </c>
      <c r="H3" s="860"/>
      <c r="I3" s="859" t="s">
        <v>147</v>
      </c>
      <c r="J3" s="860"/>
      <c r="K3" s="859" t="s">
        <v>148</v>
      </c>
      <c r="L3" s="860"/>
      <c r="M3" s="863" t="s">
        <v>149</v>
      </c>
      <c r="N3" s="865" t="s">
        <v>150</v>
      </c>
    </row>
    <row r="4" spans="2:14" ht="75.75" customHeight="1" thickBot="1" x14ac:dyDescent="0.4">
      <c r="B4" s="858"/>
      <c r="C4" s="861"/>
      <c r="D4" s="862"/>
      <c r="E4" s="861"/>
      <c r="F4" s="862"/>
      <c r="G4" s="861"/>
      <c r="H4" s="862"/>
      <c r="I4" s="861"/>
      <c r="J4" s="862"/>
      <c r="K4" s="861"/>
      <c r="L4" s="862"/>
      <c r="M4" s="864"/>
      <c r="N4" s="866"/>
    </row>
    <row r="5" spans="2:14" s="265" customFormat="1" ht="13.8" thickBot="1" x14ac:dyDescent="0.3">
      <c r="B5" s="262">
        <v>1</v>
      </c>
      <c r="C5" s="854">
        <v>2</v>
      </c>
      <c r="D5" s="855"/>
      <c r="E5" s="854">
        <v>3</v>
      </c>
      <c r="F5" s="855"/>
      <c r="G5" s="854">
        <v>4</v>
      </c>
      <c r="H5" s="855"/>
      <c r="I5" s="854">
        <v>5</v>
      </c>
      <c r="J5" s="855"/>
      <c r="K5" s="854">
        <v>6</v>
      </c>
      <c r="L5" s="855"/>
      <c r="M5" s="263">
        <v>7</v>
      </c>
      <c r="N5" s="264">
        <v>8</v>
      </c>
    </row>
    <row r="6" spans="2:14" x14ac:dyDescent="0.35">
      <c r="B6" s="266"/>
      <c r="C6" s="267" t="s">
        <v>151</v>
      </c>
      <c r="D6" s="268" t="s">
        <v>152</v>
      </c>
      <c r="E6" s="267" t="s">
        <v>151</v>
      </c>
      <c r="F6" s="268" t="s">
        <v>152</v>
      </c>
      <c r="G6" s="267" t="s">
        <v>151</v>
      </c>
      <c r="H6" s="268" t="s">
        <v>152</v>
      </c>
      <c r="I6" s="267" t="s">
        <v>151</v>
      </c>
      <c r="J6" s="268" t="s">
        <v>152</v>
      </c>
      <c r="K6" s="267" t="s">
        <v>151</v>
      </c>
      <c r="L6" s="268" t="s">
        <v>152</v>
      </c>
      <c r="M6" s="268" t="s">
        <v>152</v>
      </c>
      <c r="N6" s="269" t="s">
        <v>152</v>
      </c>
    </row>
    <row r="7" spans="2:14" s="270" customFormat="1" ht="21" customHeight="1" x14ac:dyDescent="0.35">
      <c r="B7" s="558" t="s">
        <v>153</v>
      </c>
      <c r="C7" s="559" t="s">
        <v>184</v>
      </c>
      <c r="D7" s="560" t="s">
        <v>183</v>
      </c>
      <c r="E7" s="559"/>
      <c r="F7" s="560"/>
      <c r="G7" s="559"/>
      <c r="H7" s="560"/>
      <c r="I7" s="559" t="s">
        <v>185</v>
      </c>
      <c r="J7" s="560" t="s">
        <v>186</v>
      </c>
      <c r="K7" s="559"/>
      <c r="L7" s="560"/>
      <c r="M7" s="560" t="s">
        <v>187</v>
      </c>
      <c r="N7" s="561">
        <v>52</v>
      </c>
    </row>
    <row r="8" spans="2:14" s="275" customFormat="1" ht="21" customHeight="1" x14ac:dyDescent="0.35">
      <c r="B8" s="271" t="s">
        <v>154</v>
      </c>
      <c r="C8" s="444" t="s">
        <v>266</v>
      </c>
      <c r="D8" s="445" t="s">
        <v>265</v>
      </c>
      <c r="E8" s="273" t="s">
        <v>273</v>
      </c>
      <c r="F8" s="273" t="s">
        <v>274</v>
      </c>
      <c r="G8" s="273" t="s">
        <v>275</v>
      </c>
      <c r="H8" s="273" t="s">
        <v>276</v>
      </c>
      <c r="I8" s="273" t="s">
        <v>188</v>
      </c>
      <c r="J8" s="272" t="s">
        <v>189</v>
      </c>
      <c r="K8" s="273"/>
      <c r="L8" s="272"/>
      <c r="M8" s="272" t="s">
        <v>187</v>
      </c>
      <c r="N8" s="274">
        <v>52</v>
      </c>
    </row>
    <row r="9" spans="2:14" s="275" customFormat="1" ht="21" customHeight="1" x14ac:dyDescent="0.35">
      <c r="B9" s="271" t="s">
        <v>155</v>
      </c>
      <c r="C9" s="273" t="s">
        <v>291</v>
      </c>
      <c r="D9" s="272" t="s">
        <v>290</v>
      </c>
      <c r="E9" s="273" t="s">
        <v>292</v>
      </c>
      <c r="F9" s="272" t="s">
        <v>293</v>
      </c>
      <c r="G9" s="273" t="s">
        <v>350</v>
      </c>
      <c r="H9" s="272" t="s">
        <v>349</v>
      </c>
      <c r="I9" s="273" t="s">
        <v>294</v>
      </c>
      <c r="J9" s="272" t="s">
        <v>295</v>
      </c>
      <c r="K9" s="273">
        <v>216</v>
      </c>
      <c r="L9" s="272">
        <v>6</v>
      </c>
      <c r="M9" s="272" t="s">
        <v>190</v>
      </c>
      <c r="N9" s="274">
        <v>43</v>
      </c>
    </row>
    <row r="10" spans="2:14" s="280" customFormat="1" ht="21" customHeight="1" thickBot="1" x14ac:dyDescent="0.35">
      <c r="B10" s="276" t="s">
        <v>156</v>
      </c>
      <c r="C10" s="446">
        <v>3348</v>
      </c>
      <c r="D10" s="447">
        <v>93</v>
      </c>
      <c r="E10" s="446">
        <v>144</v>
      </c>
      <c r="F10" s="447">
        <v>4</v>
      </c>
      <c r="G10" s="277">
        <v>612</v>
      </c>
      <c r="H10" s="278">
        <v>17</v>
      </c>
      <c r="I10" s="277">
        <v>108</v>
      </c>
      <c r="J10" s="278">
        <v>3</v>
      </c>
      <c r="K10" s="277">
        <v>216</v>
      </c>
      <c r="L10" s="278">
        <v>6</v>
      </c>
      <c r="M10" s="278">
        <v>24</v>
      </c>
      <c r="N10" s="279">
        <f>SUM(N7:N9)</f>
        <v>147</v>
      </c>
    </row>
    <row r="19" spans="5:5" x14ac:dyDescent="0.35">
      <c r="E19" s="261" t="s">
        <v>77</v>
      </c>
    </row>
  </sheetData>
  <mergeCells count="14">
    <mergeCell ref="K5:L5"/>
    <mergeCell ref="B1:N1"/>
    <mergeCell ref="B3:B4"/>
    <mergeCell ref="C3:D4"/>
    <mergeCell ref="E3:F4"/>
    <mergeCell ref="G3:H4"/>
    <mergeCell ref="I3:J4"/>
    <mergeCell ref="K3:L4"/>
    <mergeCell ref="M3:M4"/>
    <mergeCell ref="N3:N4"/>
    <mergeCell ref="C5:D5"/>
    <mergeCell ref="E5:F5"/>
    <mergeCell ref="G5:H5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107"/>
  <sheetViews>
    <sheetView topLeftCell="D69" zoomScale="50" zoomScaleNormal="50" workbookViewId="0">
      <selection activeCell="M93" sqref="M93"/>
    </sheetView>
  </sheetViews>
  <sheetFormatPr defaultColWidth="9.109375" defaultRowHeight="13.8" x14ac:dyDescent="0.3"/>
  <cols>
    <col min="1" max="1" width="2.6640625" style="194" customWidth="1"/>
    <col min="2" max="2" width="17.109375" style="209" customWidth="1"/>
    <col min="3" max="3" width="91" style="194" customWidth="1"/>
    <col min="4" max="4" width="29.88671875" style="194" customWidth="1"/>
    <col min="5" max="10" width="11.6640625" style="194" customWidth="1"/>
    <col min="11" max="11" width="11.6640625" style="206" customWidth="1"/>
    <col min="12" max="21" width="11.6640625" style="194" customWidth="1"/>
    <col min="22" max="23" width="12.33203125" style="194" customWidth="1"/>
    <col min="24" max="24" width="12.5546875" style="193" customWidth="1"/>
    <col min="25" max="25" width="16.88671875" style="194" customWidth="1"/>
    <col min="26" max="26" width="53" style="194" customWidth="1"/>
    <col min="27" max="16384" width="9.109375" style="194"/>
  </cols>
  <sheetData>
    <row r="1" spans="2:24" s="6" customFormat="1" ht="33" customHeight="1" thickBot="1" x14ac:dyDescent="0.35">
      <c r="B1" s="3" t="s">
        <v>296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5"/>
    </row>
    <row r="2" spans="2:24" s="11" customFormat="1" ht="15" customHeight="1" x14ac:dyDescent="0.3">
      <c r="B2" s="895" t="s">
        <v>0</v>
      </c>
      <c r="C2" s="895" t="s">
        <v>1</v>
      </c>
      <c r="D2" s="895" t="s">
        <v>2</v>
      </c>
      <c r="E2" s="900" t="s">
        <v>3</v>
      </c>
      <c r="F2" s="900" t="s">
        <v>4</v>
      </c>
      <c r="G2" s="903" t="s">
        <v>5</v>
      </c>
      <c r="H2" s="904"/>
      <c r="I2" s="903" t="s">
        <v>6</v>
      </c>
      <c r="J2" s="904"/>
      <c r="K2" s="904"/>
      <c r="L2" s="904"/>
      <c r="M2" s="904"/>
      <c r="N2" s="904"/>
      <c r="O2" s="904"/>
      <c r="P2" s="903" t="s">
        <v>78</v>
      </c>
      <c r="Q2" s="904"/>
      <c r="R2" s="904"/>
      <c r="S2" s="904"/>
      <c r="T2" s="904"/>
      <c r="U2" s="929"/>
      <c r="X2" s="12"/>
    </row>
    <row r="3" spans="2:24" s="11" customFormat="1" ht="18" x14ac:dyDescent="0.3">
      <c r="B3" s="896"/>
      <c r="C3" s="896"/>
      <c r="D3" s="896"/>
      <c r="E3" s="901"/>
      <c r="F3" s="901"/>
      <c r="G3" s="905"/>
      <c r="H3" s="906"/>
      <c r="I3" s="905"/>
      <c r="J3" s="932"/>
      <c r="K3" s="906"/>
      <c r="L3" s="906"/>
      <c r="M3" s="906"/>
      <c r="N3" s="906"/>
      <c r="O3" s="906"/>
      <c r="P3" s="905"/>
      <c r="Q3" s="906"/>
      <c r="R3" s="906"/>
      <c r="S3" s="906"/>
      <c r="T3" s="906"/>
      <c r="U3" s="930"/>
      <c r="X3" s="12"/>
    </row>
    <row r="4" spans="2:24" s="11" customFormat="1" ht="33.75" customHeight="1" thickBot="1" x14ac:dyDescent="0.35">
      <c r="B4" s="896"/>
      <c r="C4" s="896"/>
      <c r="D4" s="896"/>
      <c r="E4" s="901"/>
      <c r="F4" s="901"/>
      <c r="G4" s="907"/>
      <c r="H4" s="908"/>
      <c r="I4" s="907"/>
      <c r="J4" s="908"/>
      <c r="K4" s="908"/>
      <c r="L4" s="908"/>
      <c r="M4" s="908"/>
      <c r="N4" s="908"/>
      <c r="O4" s="908"/>
      <c r="P4" s="907"/>
      <c r="Q4" s="908"/>
      <c r="R4" s="908"/>
      <c r="S4" s="908"/>
      <c r="T4" s="908"/>
      <c r="U4" s="931"/>
      <c r="X4" s="12"/>
    </row>
    <row r="5" spans="2:24" s="11" customFormat="1" ht="34.5" customHeight="1" thickBot="1" x14ac:dyDescent="0.35">
      <c r="B5" s="896"/>
      <c r="C5" s="896"/>
      <c r="D5" s="896"/>
      <c r="E5" s="901"/>
      <c r="F5" s="901"/>
      <c r="G5" s="882" t="s">
        <v>7</v>
      </c>
      <c r="H5" s="888" t="s">
        <v>8</v>
      </c>
      <c r="I5" s="882" t="s">
        <v>9</v>
      </c>
      <c r="J5" s="936" t="s">
        <v>357</v>
      </c>
      <c r="K5" s="937" t="s">
        <v>10</v>
      </c>
      <c r="L5" s="882" t="s">
        <v>11</v>
      </c>
      <c r="M5" s="939" t="s">
        <v>12</v>
      </c>
      <c r="N5" s="940"/>
      <c r="O5" s="941"/>
      <c r="P5" s="870" t="s">
        <v>13</v>
      </c>
      <c r="Q5" s="871"/>
      <c r="R5" s="870" t="s">
        <v>14</v>
      </c>
      <c r="S5" s="871"/>
      <c r="T5" s="870" t="s">
        <v>15</v>
      </c>
      <c r="U5" s="871"/>
      <c r="X5" s="12"/>
    </row>
    <row r="6" spans="2:24" s="11" customFormat="1" ht="42" customHeight="1" thickBot="1" x14ac:dyDescent="0.35">
      <c r="B6" s="896"/>
      <c r="C6" s="896"/>
      <c r="D6" s="896"/>
      <c r="E6" s="901"/>
      <c r="F6" s="901"/>
      <c r="G6" s="883"/>
      <c r="H6" s="889"/>
      <c r="I6" s="883"/>
      <c r="J6" s="886"/>
      <c r="K6" s="937"/>
      <c r="L6" s="883"/>
      <c r="M6" s="885" t="s">
        <v>16</v>
      </c>
      <c r="N6" s="942" t="s">
        <v>17</v>
      </c>
      <c r="O6" s="885" t="s">
        <v>281</v>
      </c>
      <c r="P6" s="217" t="s">
        <v>18</v>
      </c>
      <c r="Q6" s="218" t="s">
        <v>19</v>
      </c>
      <c r="R6" s="217" t="s">
        <v>20</v>
      </c>
      <c r="S6" s="219" t="s">
        <v>21</v>
      </c>
      <c r="T6" s="217" t="s">
        <v>22</v>
      </c>
      <c r="U6" s="220" t="s">
        <v>23</v>
      </c>
      <c r="X6" s="12"/>
    </row>
    <row r="7" spans="2:24" s="11" customFormat="1" ht="54" customHeight="1" x14ac:dyDescent="0.3">
      <c r="B7" s="896"/>
      <c r="C7" s="896"/>
      <c r="D7" s="896"/>
      <c r="E7" s="901"/>
      <c r="F7" s="901"/>
      <c r="G7" s="883"/>
      <c r="H7" s="889"/>
      <c r="I7" s="883"/>
      <c r="J7" s="886"/>
      <c r="K7" s="937"/>
      <c r="L7" s="883"/>
      <c r="M7" s="886"/>
      <c r="N7" s="943"/>
      <c r="O7" s="886"/>
      <c r="P7" s="933" t="s">
        <v>277</v>
      </c>
      <c r="Q7" s="867" t="s">
        <v>278</v>
      </c>
      <c r="R7" s="933" t="s">
        <v>279</v>
      </c>
      <c r="S7" s="867" t="s">
        <v>280</v>
      </c>
      <c r="T7" s="933" t="s">
        <v>328</v>
      </c>
      <c r="U7" s="867" t="s">
        <v>356</v>
      </c>
      <c r="X7" s="12"/>
    </row>
    <row r="8" spans="2:24" s="11" customFormat="1" ht="72.75" customHeight="1" x14ac:dyDescent="0.3">
      <c r="B8" s="896"/>
      <c r="C8" s="896"/>
      <c r="D8" s="896"/>
      <c r="E8" s="901"/>
      <c r="F8" s="901"/>
      <c r="G8" s="883"/>
      <c r="H8" s="889"/>
      <c r="I8" s="883"/>
      <c r="J8" s="886"/>
      <c r="K8" s="937"/>
      <c r="L8" s="883"/>
      <c r="M8" s="886"/>
      <c r="N8" s="943"/>
      <c r="O8" s="886"/>
      <c r="P8" s="934"/>
      <c r="Q8" s="868"/>
      <c r="R8" s="934"/>
      <c r="S8" s="868"/>
      <c r="T8" s="934"/>
      <c r="U8" s="868"/>
      <c r="X8" s="12"/>
    </row>
    <row r="9" spans="2:24" s="11" customFormat="1" ht="141.75" customHeight="1" thickBot="1" x14ac:dyDescent="0.35">
      <c r="B9" s="897"/>
      <c r="C9" s="897"/>
      <c r="D9" s="897"/>
      <c r="E9" s="902"/>
      <c r="F9" s="902"/>
      <c r="G9" s="884"/>
      <c r="H9" s="890"/>
      <c r="I9" s="884"/>
      <c r="J9" s="887"/>
      <c r="K9" s="938"/>
      <c r="L9" s="884"/>
      <c r="M9" s="887"/>
      <c r="N9" s="944"/>
      <c r="O9" s="887"/>
      <c r="P9" s="935"/>
      <c r="Q9" s="869"/>
      <c r="R9" s="935"/>
      <c r="S9" s="869"/>
      <c r="T9" s="935"/>
      <c r="U9" s="869"/>
      <c r="X9" s="12"/>
    </row>
    <row r="10" spans="2:24" s="11" customFormat="1" ht="27" customHeight="1" thickBot="1" x14ac:dyDescent="0.35">
      <c r="B10" s="597" t="s">
        <v>24</v>
      </c>
      <c r="C10" s="597" t="s">
        <v>25</v>
      </c>
      <c r="D10" s="587" t="s">
        <v>244</v>
      </c>
      <c r="E10" s="598">
        <v>1476</v>
      </c>
      <c r="F10" s="609">
        <v>0</v>
      </c>
      <c r="G10" s="600">
        <v>18</v>
      </c>
      <c r="H10" s="599">
        <v>0</v>
      </c>
      <c r="I10" s="777">
        <v>0</v>
      </c>
      <c r="J10" s="639">
        <v>0</v>
      </c>
      <c r="K10" s="601">
        <v>110</v>
      </c>
      <c r="L10" s="638">
        <v>1348</v>
      </c>
      <c r="M10" s="639">
        <v>0</v>
      </c>
      <c r="N10" s="637">
        <v>1045.5</v>
      </c>
      <c r="O10" s="640">
        <v>302.5</v>
      </c>
      <c r="P10" s="676">
        <v>580</v>
      </c>
      <c r="Q10" s="675">
        <v>768</v>
      </c>
      <c r="R10" s="8">
        <v>0</v>
      </c>
      <c r="S10" s="9">
        <v>0</v>
      </c>
      <c r="T10" s="8">
        <v>0</v>
      </c>
      <c r="U10" s="10">
        <v>0</v>
      </c>
      <c r="X10" s="12"/>
    </row>
    <row r="11" spans="2:24" s="11" customFormat="1" ht="27" customHeight="1" x14ac:dyDescent="0.3">
      <c r="B11" s="588"/>
      <c r="C11" s="588" t="s">
        <v>245</v>
      </c>
      <c r="D11" s="589" t="s">
        <v>246</v>
      </c>
      <c r="E11" s="616">
        <v>894</v>
      </c>
      <c r="F11" s="610">
        <v>0</v>
      </c>
      <c r="G11" s="571">
        <v>6</v>
      </c>
      <c r="H11" s="570">
        <v>0</v>
      </c>
      <c r="I11" s="786">
        <v>0</v>
      </c>
      <c r="J11" s="788">
        <v>0</v>
      </c>
      <c r="K11" s="602">
        <v>12</v>
      </c>
      <c r="L11" s="625">
        <v>876</v>
      </c>
      <c r="M11" s="641">
        <v>0</v>
      </c>
      <c r="N11" s="642">
        <v>612</v>
      </c>
      <c r="O11" s="624">
        <v>264</v>
      </c>
      <c r="P11" s="658">
        <v>374</v>
      </c>
      <c r="Q11" s="657">
        <v>502</v>
      </c>
      <c r="R11" s="13">
        <v>0</v>
      </c>
      <c r="S11" s="14">
        <v>0</v>
      </c>
      <c r="T11" s="13">
        <v>0</v>
      </c>
      <c r="U11" s="15">
        <v>0</v>
      </c>
      <c r="X11" s="12"/>
    </row>
    <row r="12" spans="2:24" s="11" customFormat="1" ht="27" customHeight="1" x14ac:dyDescent="0.35">
      <c r="B12" s="590" t="s">
        <v>26</v>
      </c>
      <c r="C12" s="590" t="s">
        <v>191</v>
      </c>
      <c r="D12" s="591" t="s">
        <v>204</v>
      </c>
      <c r="E12" s="615">
        <v>96</v>
      </c>
      <c r="F12" s="611"/>
      <c r="G12" s="573">
        <v>6</v>
      </c>
      <c r="H12" s="572"/>
      <c r="I12" s="573"/>
      <c r="J12" s="649"/>
      <c r="K12" s="603">
        <v>12</v>
      </c>
      <c r="L12" s="627">
        <v>78</v>
      </c>
      <c r="M12" s="643"/>
      <c r="N12" s="626">
        <v>43</v>
      </c>
      <c r="O12" s="649">
        <v>35</v>
      </c>
      <c r="P12" s="668">
        <v>34</v>
      </c>
      <c r="Q12" s="669">
        <v>44</v>
      </c>
      <c r="R12" s="16"/>
      <c r="S12" s="17"/>
      <c r="T12" s="16"/>
      <c r="U12" s="18"/>
      <c r="X12" s="12"/>
    </row>
    <row r="13" spans="2:24" s="11" customFormat="1" ht="27" customHeight="1" x14ac:dyDescent="0.35">
      <c r="B13" s="590" t="s">
        <v>27</v>
      </c>
      <c r="C13" s="592" t="s">
        <v>192</v>
      </c>
      <c r="D13" s="593" t="s">
        <v>205</v>
      </c>
      <c r="E13" s="615">
        <v>78</v>
      </c>
      <c r="F13" s="612"/>
      <c r="G13" s="575"/>
      <c r="H13" s="574"/>
      <c r="I13" s="575"/>
      <c r="J13" s="650"/>
      <c r="K13" s="604"/>
      <c r="L13" s="627">
        <v>78</v>
      </c>
      <c r="M13" s="644"/>
      <c r="N13" s="628">
        <v>77</v>
      </c>
      <c r="O13" s="650">
        <v>1</v>
      </c>
      <c r="P13" s="659">
        <v>34</v>
      </c>
      <c r="Q13" s="671">
        <v>44</v>
      </c>
      <c r="R13" s="16"/>
      <c r="S13" s="17"/>
      <c r="T13" s="16"/>
      <c r="U13" s="18"/>
      <c r="X13" s="12"/>
    </row>
    <row r="14" spans="2:24" s="11" customFormat="1" ht="27" customHeight="1" x14ac:dyDescent="0.35">
      <c r="B14" s="592" t="s">
        <v>28</v>
      </c>
      <c r="C14" s="592" t="s">
        <v>247</v>
      </c>
      <c r="D14" s="898" t="s">
        <v>206</v>
      </c>
      <c r="E14" s="615">
        <v>78</v>
      </c>
      <c r="F14" s="612"/>
      <c r="G14" s="575"/>
      <c r="H14" s="574"/>
      <c r="I14" s="575"/>
      <c r="J14" s="650"/>
      <c r="K14" s="604"/>
      <c r="L14" s="627">
        <v>78</v>
      </c>
      <c r="M14" s="644"/>
      <c r="N14" s="628">
        <v>50</v>
      </c>
      <c r="O14" s="650">
        <v>28</v>
      </c>
      <c r="P14" s="659">
        <v>34</v>
      </c>
      <c r="Q14" s="671">
        <v>44</v>
      </c>
      <c r="R14" s="19"/>
      <c r="S14" s="20"/>
      <c r="T14" s="19"/>
      <c r="U14" s="21"/>
      <c r="X14" s="12"/>
    </row>
    <row r="15" spans="2:24" s="11" customFormat="1" ht="27" customHeight="1" x14ac:dyDescent="0.35">
      <c r="B15" s="592" t="s">
        <v>29</v>
      </c>
      <c r="C15" s="590" t="s">
        <v>231</v>
      </c>
      <c r="D15" s="899"/>
      <c r="E15" s="615">
        <v>42</v>
      </c>
      <c r="F15" s="611"/>
      <c r="G15" s="573"/>
      <c r="H15" s="572"/>
      <c r="I15" s="573"/>
      <c r="J15" s="649"/>
      <c r="K15" s="603"/>
      <c r="L15" s="627">
        <v>42</v>
      </c>
      <c r="M15" s="643"/>
      <c r="N15" s="626">
        <v>42</v>
      </c>
      <c r="O15" s="649"/>
      <c r="P15" s="668">
        <v>18</v>
      </c>
      <c r="Q15" s="672">
        <v>24</v>
      </c>
      <c r="R15" s="19"/>
      <c r="S15" s="20"/>
      <c r="T15" s="19"/>
      <c r="U15" s="21"/>
      <c r="X15" s="12"/>
    </row>
    <row r="16" spans="2:24" s="11" customFormat="1" ht="27" customHeight="1" x14ac:dyDescent="0.35">
      <c r="B16" s="590" t="s">
        <v>30</v>
      </c>
      <c r="C16" s="590" t="s">
        <v>193</v>
      </c>
      <c r="D16" s="593" t="s">
        <v>205</v>
      </c>
      <c r="E16" s="615">
        <v>78</v>
      </c>
      <c r="F16" s="611"/>
      <c r="G16" s="573"/>
      <c r="H16" s="572"/>
      <c r="I16" s="573"/>
      <c r="J16" s="649"/>
      <c r="K16" s="603"/>
      <c r="L16" s="627">
        <v>78</v>
      </c>
      <c r="M16" s="643"/>
      <c r="N16" s="626"/>
      <c r="O16" s="649">
        <v>78</v>
      </c>
      <c r="P16" s="668">
        <v>34</v>
      </c>
      <c r="Q16" s="672">
        <v>44</v>
      </c>
      <c r="R16" s="16"/>
      <c r="S16" s="17"/>
      <c r="T16" s="16"/>
      <c r="U16" s="18"/>
      <c r="X16" s="12"/>
    </row>
    <row r="17" spans="2:27" s="11" customFormat="1" ht="27" customHeight="1" x14ac:dyDescent="0.35">
      <c r="B17" s="590" t="s">
        <v>31</v>
      </c>
      <c r="C17" s="590" t="s">
        <v>194</v>
      </c>
      <c r="D17" s="593" t="s">
        <v>205</v>
      </c>
      <c r="E17" s="615">
        <v>78</v>
      </c>
      <c r="F17" s="611"/>
      <c r="G17" s="573"/>
      <c r="H17" s="572"/>
      <c r="I17" s="573"/>
      <c r="J17" s="649"/>
      <c r="K17" s="603"/>
      <c r="L17" s="627">
        <v>78</v>
      </c>
      <c r="M17" s="643"/>
      <c r="N17" s="626">
        <v>73</v>
      </c>
      <c r="O17" s="649">
        <v>5</v>
      </c>
      <c r="P17" s="668">
        <v>34</v>
      </c>
      <c r="Q17" s="672">
        <v>44</v>
      </c>
      <c r="R17" s="16"/>
      <c r="S17" s="17"/>
      <c r="T17" s="16"/>
      <c r="U17" s="18"/>
      <c r="X17" s="12"/>
    </row>
    <row r="18" spans="2:27" s="11" customFormat="1" ht="27" customHeight="1" x14ac:dyDescent="0.35">
      <c r="B18" s="590" t="s">
        <v>32</v>
      </c>
      <c r="C18" s="590" t="s">
        <v>195</v>
      </c>
      <c r="D18" s="593" t="s">
        <v>205</v>
      </c>
      <c r="E18" s="615">
        <v>82</v>
      </c>
      <c r="F18" s="611"/>
      <c r="G18" s="573"/>
      <c r="H18" s="572"/>
      <c r="I18" s="573"/>
      <c r="J18" s="649"/>
      <c r="K18" s="603"/>
      <c r="L18" s="627">
        <v>82</v>
      </c>
      <c r="M18" s="643"/>
      <c r="N18" s="626">
        <v>65</v>
      </c>
      <c r="O18" s="649">
        <v>17</v>
      </c>
      <c r="P18" s="668">
        <v>34</v>
      </c>
      <c r="Q18" s="672">
        <v>48</v>
      </c>
      <c r="R18" s="16"/>
      <c r="S18" s="17"/>
      <c r="T18" s="16"/>
      <c r="U18" s="18"/>
      <c r="X18" s="12"/>
    </row>
    <row r="19" spans="2:27" s="11" customFormat="1" ht="27" customHeight="1" x14ac:dyDescent="0.35">
      <c r="B19" s="590" t="s">
        <v>33</v>
      </c>
      <c r="C19" s="592" t="s">
        <v>196</v>
      </c>
      <c r="D19" s="898" t="s">
        <v>248</v>
      </c>
      <c r="E19" s="615">
        <v>42</v>
      </c>
      <c r="F19" s="612"/>
      <c r="G19" s="575"/>
      <c r="H19" s="574"/>
      <c r="I19" s="575"/>
      <c r="J19" s="650"/>
      <c r="K19" s="604"/>
      <c r="L19" s="627">
        <v>42</v>
      </c>
      <c r="M19" s="644"/>
      <c r="N19" s="628">
        <v>34</v>
      </c>
      <c r="O19" s="650">
        <v>8</v>
      </c>
      <c r="P19" s="659">
        <v>18</v>
      </c>
      <c r="Q19" s="671">
        <v>24</v>
      </c>
      <c r="R19" s="16"/>
      <c r="S19" s="17"/>
      <c r="T19" s="16"/>
      <c r="U19" s="18"/>
      <c r="X19" s="12"/>
    </row>
    <row r="20" spans="2:27" s="11" customFormat="1" ht="27" customHeight="1" x14ac:dyDescent="0.35">
      <c r="B20" s="592" t="s">
        <v>34</v>
      </c>
      <c r="C20" s="592" t="s">
        <v>197</v>
      </c>
      <c r="D20" s="899"/>
      <c r="E20" s="615">
        <v>40</v>
      </c>
      <c r="F20" s="612"/>
      <c r="G20" s="575"/>
      <c r="H20" s="574"/>
      <c r="I20" s="575"/>
      <c r="J20" s="650"/>
      <c r="K20" s="604"/>
      <c r="L20" s="627">
        <v>40</v>
      </c>
      <c r="M20" s="644"/>
      <c r="N20" s="628">
        <v>32.5</v>
      </c>
      <c r="O20" s="650">
        <v>7.5</v>
      </c>
      <c r="P20" s="659">
        <v>16</v>
      </c>
      <c r="Q20" s="671">
        <v>24</v>
      </c>
      <c r="R20" s="19"/>
      <c r="S20" s="20"/>
      <c r="T20" s="19"/>
      <c r="U20" s="21"/>
      <c r="X20" s="12"/>
    </row>
    <row r="21" spans="2:27" s="11" customFormat="1" ht="27" customHeight="1" x14ac:dyDescent="0.35">
      <c r="B21" s="592" t="s">
        <v>35</v>
      </c>
      <c r="C21" s="590" t="s">
        <v>198</v>
      </c>
      <c r="D21" s="593" t="s">
        <v>205</v>
      </c>
      <c r="E21" s="615">
        <v>120</v>
      </c>
      <c r="F21" s="611"/>
      <c r="G21" s="573"/>
      <c r="H21" s="572"/>
      <c r="I21" s="573"/>
      <c r="J21" s="649"/>
      <c r="K21" s="603"/>
      <c r="L21" s="627">
        <v>120</v>
      </c>
      <c r="M21" s="643"/>
      <c r="N21" s="626">
        <v>118</v>
      </c>
      <c r="O21" s="649">
        <v>2</v>
      </c>
      <c r="P21" s="668">
        <v>50</v>
      </c>
      <c r="Q21" s="672">
        <v>70</v>
      </c>
      <c r="R21" s="19"/>
      <c r="S21" s="20"/>
      <c r="T21" s="19"/>
      <c r="U21" s="21"/>
      <c r="X21" s="12"/>
      <c r="Y21" s="12"/>
      <c r="Z21" s="12"/>
      <c r="AA21" s="12"/>
    </row>
    <row r="22" spans="2:27" s="11" customFormat="1" ht="27" customHeight="1" x14ac:dyDescent="0.35">
      <c r="B22" s="590" t="s">
        <v>36</v>
      </c>
      <c r="C22" s="590" t="s">
        <v>199</v>
      </c>
      <c r="D22" s="593" t="s">
        <v>205</v>
      </c>
      <c r="E22" s="615">
        <v>40</v>
      </c>
      <c r="F22" s="611"/>
      <c r="G22" s="573"/>
      <c r="H22" s="572"/>
      <c r="I22" s="573"/>
      <c r="J22" s="649"/>
      <c r="K22" s="603"/>
      <c r="L22" s="627">
        <v>40</v>
      </c>
      <c r="M22" s="643"/>
      <c r="N22" s="626">
        <v>27.5</v>
      </c>
      <c r="O22" s="649">
        <v>12.5</v>
      </c>
      <c r="P22" s="668">
        <v>16</v>
      </c>
      <c r="Q22" s="672">
        <v>24</v>
      </c>
      <c r="R22" s="16"/>
      <c r="S22" s="17"/>
      <c r="T22" s="16"/>
      <c r="U22" s="18"/>
      <c r="X22" s="12"/>
      <c r="Y22" s="12"/>
      <c r="Z22" s="12"/>
      <c r="AA22" s="12"/>
    </row>
    <row r="23" spans="2:27" s="11" customFormat="1" ht="27" customHeight="1" x14ac:dyDescent="0.35">
      <c r="B23" s="592" t="s">
        <v>37</v>
      </c>
      <c r="C23" s="592" t="s">
        <v>270</v>
      </c>
      <c r="D23" s="593" t="s">
        <v>208</v>
      </c>
      <c r="E23" s="615">
        <v>78</v>
      </c>
      <c r="F23" s="612"/>
      <c r="G23" s="575"/>
      <c r="H23" s="574"/>
      <c r="I23" s="575"/>
      <c r="J23" s="650"/>
      <c r="K23" s="604"/>
      <c r="L23" s="627">
        <v>78</v>
      </c>
      <c r="M23" s="644"/>
      <c r="N23" s="628">
        <v>9</v>
      </c>
      <c r="O23" s="650">
        <v>69</v>
      </c>
      <c r="P23" s="673">
        <v>34</v>
      </c>
      <c r="Q23" s="671">
        <v>44</v>
      </c>
      <c r="R23" s="19"/>
      <c r="S23" s="20"/>
      <c r="T23" s="19"/>
      <c r="U23" s="21"/>
      <c r="X23" s="12"/>
      <c r="Y23" s="12"/>
      <c r="Z23" s="12"/>
      <c r="AA23" s="12"/>
    </row>
    <row r="24" spans="2:27" s="11" customFormat="1" ht="27" customHeight="1" x14ac:dyDescent="0.35">
      <c r="B24" s="590" t="s">
        <v>38</v>
      </c>
      <c r="C24" s="592" t="s">
        <v>230</v>
      </c>
      <c r="D24" s="593" t="s">
        <v>205</v>
      </c>
      <c r="E24" s="615">
        <v>42</v>
      </c>
      <c r="F24" s="612"/>
      <c r="G24" s="575"/>
      <c r="H24" s="574"/>
      <c r="I24" s="575"/>
      <c r="J24" s="650"/>
      <c r="K24" s="604"/>
      <c r="L24" s="627">
        <v>42</v>
      </c>
      <c r="M24" s="644"/>
      <c r="N24" s="628">
        <v>41</v>
      </c>
      <c r="O24" s="650">
        <v>1</v>
      </c>
      <c r="P24" s="659">
        <v>18</v>
      </c>
      <c r="Q24" s="671">
        <v>24</v>
      </c>
      <c r="R24" s="16"/>
      <c r="S24" s="17"/>
      <c r="T24" s="16"/>
      <c r="U24" s="18"/>
      <c r="X24" s="12"/>
      <c r="Y24" s="12"/>
      <c r="Z24" s="12"/>
      <c r="AA24" s="12"/>
    </row>
    <row r="25" spans="2:27" s="25" customFormat="1" ht="27" customHeight="1" x14ac:dyDescent="0.3">
      <c r="B25" s="594"/>
      <c r="C25" s="595" t="s">
        <v>249</v>
      </c>
      <c r="D25" s="596" t="s">
        <v>207</v>
      </c>
      <c r="E25" s="605">
        <v>504</v>
      </c>
      <c r="F25" s="613">
        <v>0</v>
      </c>
      <c r="G25" s="577">
        <v>12</v>
      </c>
      <c r="H25" s="576">
        <v>0</v>
      </c>
      <c r="I25" s="791">
        <v>0</v>
      </c>
      <c r="J25" s="789">
        <v>0</v>
      </c>
      <c r="K25" s="606">
        <v>24</v>
      </c>
      <c r="L25" s="630">
        <v>468</v>
      </c>
      <c r="M25" s="645">
        <v>0</v>
      </c>
      <c r="N25" s="629">
        <v>429.5</v>
      </c>
      <c r="O25" s="646">
        <v>38.5</v>
      </c>
      <c r="P25" s="663">
        <v>204</v>
      </c>
      <c r="Q25" s="662">
        <v>264</v>
      </c>
      <c r="R25" s="22">
        <v>0</v>
      </c>
      <c r="S25" s="23">
        <v>0</v>
      </c>
      <c r="T25" s="22">
        <v>0</v>
      </c>
      <c r="U25" s="24">
        <v>0</v>
      </c>
      <c r="Y25" s="12"/>
      <c r="Z25" s="12"/>
      <c r="AA25" s="12"/>
    </row>
    <row r="26" spans="2:27" s="11" customFormat="1" ht="27" customHeight="1" x14ac:dyDescent="0.35">
      <c r="B26" s="592" t="s">
        <v>250</v>
      </c>
      <c r="C26" s="590" t="s">
        <v>201</v>
      </c>
      <c r="D26" s="591" t="s">
        <v>251</v>
      </c>
      <c r="E26" s="615">
        <v>330</v>
      </c>
      <c r="F26" s="611"/>
      <c r="G26" s="573">
        <v>6</v>
      </c>
      <c r="H26" s="572"/>
      <c r="I26" s="573"/>
      <c r="J26" s="649"/>
      <c r="K26" s="603">
        <v>12</v>
      </c>
      <c r="L26" s="627">
        <v>312</v>
      </c>
      <c r="M26" s="643"/>
      <c r="N26" s="626">
        <v>280</v>
      </c>
      <c r="O26" s="649">
        <v>32</v>
      </c>
      <c r="P26" s="674">
        <v>136</v>
      </c>
      <c r="Q26" s="669">
        <v>176</v>
      </c>
      <c r="R26" s="19"/>
      <c r="S26" s="20"/>
      <c r="T26" s="19"/>
      <c r="U26" s="21"/>
      <c r="X26" s="12"/>
    </row>
    <row r="27" spans="2:27" s="11" customFormat="1" ht="27" customHeight="1" x14ac:dyDescent="0.35">
      <c r="B27" s="617" t="s">
        <v>282</v>
      </c>
      <c r="C27" s="618" t="s">
        <v>283</v>
      </c>
      <c r="D27" s="591" t="s">
        <v>284</v>
      </c>
      <c r="E27" s="619">
        <v>156</v>
      </c>
      <c r="F27" s="620"/>
      <c r="G27" s="621"/>
      <c r="H27" s="622"/>
      <c r="I27" s="621"/>
      <c r="J27" s="654"/>
      <c r="K27" s="623"/>
      <c r="L27" s="651">
        <v>156</v>
      </c>
      <c r="M27" s="653"/>
      <c r="N27" s="652">
        <v>138</v>
      </c>
      <c r="O27" s="654">
        <v>18</v>
      </c>
      <c r="P27" s="677">
        <v>68</v>
      </c>
      <c r="Q27" s="678">
        <v>88</v>
      </c>
      <c r="R27" s="19"/>
      <c r="S27" s="20"/>
      <c r="T27" s="19"/>
      <c r="U27" s="21"/>
      <c r="X27" s="565"/>
    </row>
    <row r="28" spans="2:27" s="11" customFormat="1" ht="27" customHeight="1" x14ac:dyDescent="0.35">
      <c r="B28" s="617" t="s">
        <v>285</v>
      </c>
      <c r="C28" s="618" t="s">
        <v>286</v>
      </c>
      <c r="D28" s="591" t="s">
        <v>284</v>
      </c>
      <c r="E28" s="619">
        <v>118</v>
      </c>
      <c r="F28" s="620"/>
      <c r="G28" s="621"/>
      <c r="H28" s="622"/>
      <c r="I28" s="621"/>
      <c r="J28" s="654"/>
      <c r="K28" s="623"/>
      <c r="L28" s="651">
        <v>118</v>
      </c>
      <c r="M28" s="653"/>
      <c r="N28" s="652">
        <v>106</v>
      </c>
      <c r="O28" s="654">
        <v>12</v>
      </c>
      <c r="P28" s="677">
        <v>52</v>
      </c>
      <c r="Q28" s="678">
        <v>66</v>
      </c>
      <c r="R28" s="19"/>
      <c r="S28" s="20"/>
      <c r="T28" s="19"/>
      <c r="U28" s="21"/>
      <c r="X28" s="565"/>
    </row>
    <row r="29" spans="2:27" s="11" customFormat="1" ht="27" customHeight="1" x14ac:dyDescent="0.35">
      <c r="B29" s="617" t="s">
        <v>287</v>
      </c>
      <c r="C29" s="618" t="s">
        <v>288</v>
      </c>
      <c r="D29" s="591" t="s">
        <v>284</v>
      </c>
      <c r="E29" s="619">
        <v>38</v>
      </c>
      <c r="F29" s="620"/>
      <c r="G29" s="621"/>
      <c r="H29" s="622"/>
      <c r="I29" s="621"/>
      <c r="J29" s="654"/>
      <c r="K29" s="623"/>
      <c r="L29" s="651">
        <v>38</v>
      </c>
      <c r="M29" s="653"/>
      <c r="N29" s="652">
        <v>36</v>
      </c>
      <c r="O29" s="654">
        <v>2</v>
      </c>
      <c r="P29" s="677">
        <v>16</v>
      </c>
      <c r="Q29" s="678">
        <v>22</v>
      </c>
      <c r="R29" s="19"/>
      <c r="S29" s="20"/>
      <c r="T29" s="19"/>
      <c r="U29" s="21"/>
      <c r="X29" s="565"/>
    </row>
    <row r="30" spans="2:27" s="11" customFormat="1" ht="27" customHeight="1" x14ac:dyDescent="0.35">
      <c r="B30" s="592" t="s">
        <v>252</v>
      </c>
      <c r="C30" s="592" t="s">
        <v>202</v>
      </c>
      <c r="D30" s="591" t="s">
        <v>204</v>
      </c>
      <c r="E30" s="615">
        <v>174</v>
      </c>
      <c r="F30" s="612"/>
      <c r="G30" s="575">
        <v>6</v>
      </c>
      <c r="H30" s="574"/>
      <c r="I30" s="575"/>
      <c r="J30" s="650"/>
      <c r="K30" s="604">
        <v>12</v>
      </c>
      <c r="L30" s="627">
        <v>156</v>
      </c>
      <c r="M30" s="644"/>
      <c r="N30" s="628">
        <v>149.5</v>
      </c>
      <c r="O30" s="650">
        <v>6.5</v>
      </c>
      <c r="P30" s="659">
        <v>68</v>
      </c>
      <c r="Q30" s="670">
        <v>88</v>
      </c>
      <c r="R30" s="19"/>
      <c r="S30" s="20"/>
      <c r="T30" s="19"/>
      <c r="U30" s="21"/>
      <c r="X30" s="12"/>
    </row>
    <row r="31" spans="2:27" s="11" customFormat="1" ht="27" customHeight="1" x14ac:dyDescent="0.3">
      <c r="B31" s="592"/>
      <c r="C31" s="592" t="s">
        <v>39</v>
      </c>
      <c r="D31" s="593"/>
      <c r="E31" s="607">
        <v>78</v>
      </c>
      <c r="F31" s="614">
        <v>0</v>
      </c>
      <c r="G31" s="579">
        <v>0</v>
      </c>
      <c r="H31" s="578">
        <v>0</v>
      </c>
      <c r="I31" s="787">
        <v>0</v>
      </c>
      <c r="J31" s="790">
        <v>0</v>
      </c>
      <c r="K31" s="608">
        <v>74</v>
      </c>
      <c r="L31" s="632">
        <v>4</v>
      </c>
      <c r="M31" s="647">
        <v>0</v>
      </c>
      <c r="N31" s="631">
        <v>4</v>
      </c>
      <c r="O31" s="648">
        <v>0</v>
      </c>
      <c r="P31" s="664">
        <v>2</v>
      </c>
      <c r="Q31" s="665">
        <v>2</v>
      </c>
      <c r="R31" s="22">
        <v>0</v>
      </c>
      <c r="S31" s="23">
        <v>0</v>
      </c>
      <c r="T31" s="22">
        <v>0</v>
      </c>
      <c r="U31" s="24">
        <v>0</v>
      </c>
      <c r="X31" s="12"/>
    </row>
    <row r="32" spans="2:27" s="28" customFormat="1" ht="27" customHeight="1" thickBot="1" x14ac:dyDescent="0.4">
      <c r="B32" s="580"/>
      <c r="C32" s="580" t="s">
        <v>40</v>
      </c>
      <c r="D32" s="581"/>
      <c r="E32" s="582"/>
      <c r="F32" s="585"/>
      <c r="G32" s="584">
        <v>18</v>
      </c>
      <c r="H32" s="583"/>
      <c r="I32" s="584"/>
      <c r="J32" s="636"/>
      <c r="K32" s="586"/>
      <c r="L32" s="634"/>
      <c r="M32" s="635"/>
      <c r="N32" s="633"/>
      <c r="O32" s="636"/>
      <c r="P32" s="666"/>
      <c r="Q32" s="667">
        <v>18</v>
      </c>
      <c r="R32" s="26"/>
      <c r="S32" s="428"/>
      <c r="T32" s="26"/>
      <c r="U32" s="27"/>
      <c r="X32" s="29"/>
    </row>
    <row r="33" spans="2:30" s="11" customFormat="1" ht="27" customHeight="1" thickBot="1" x14ac:dyDescent="0.35">
      <c r="B33" s="30" t="s">
        <v>219</v>
      </c>
      <c r="C33" s="31" t="s">
        <v>220</v>
      </c>
      <c r="D33" s="32" t="s">
        <v>332</v>
      </c>
      <c r="E33" s="33">
        <f>SUM(E34:E40)</f>
        <v>372</v>
      </c>
      <c r="F33" s="40"/>
      <c r="G33" s="35">
        <f t="shared" ref="G33:O33" si="0">SUM(G34:G40)</f>
        <v>0</v>
      </c>
      <c r="H33" s="36">
        <f t="shared" si="0"/>
        <v>0</v>
      </c>
      <c r="I33" s="779">
        <f t="shared" si="0"/>
        <v>0</v>
      </c>
      <c r="J33" s="780">
        <f t="shared" si="0"/>
        <v>0</v>
      </c>
      <c r="K33" s="40">
        <f t="shared" si="0"/>
        <v>48</v>
      </c>
      <c r="L33" s="38">
        <f t="shared" si="0"/>
        <v>324</v>
      </c>
      <c r="M33" s="38">
        <f t="shared" si="0"/>
        <v>220</v>
      </c>
      <c r="N33" s="38">
        <f t="shared" si="0"/>
        <v>104</v>
      </c>
      <c r="O33" s="39">
        <f t="shared" si="0"/>
        <v>220</v>
      </c>
      <c r="P33" s="35">
        <v>0</v>
      </c>
      <c r="Q33" s="34">
        <v>0</v>
      </c>
      <c r="R33" s="35">
        <f>SUM(R34:R40)</f>
        <v>108</v>
      </c>
      <c r="S33" s="36">
        <f>SUM(S34:S40)</f>
        <v>216</v>
      </c>
      <c r="T33" s="35">
        <f>SUM(T34:T40)</f>
        <v>0</v>
      </c>
      <c r="U33" s="40">
        <f>SUM(U34:U40)</f>
        <v>0</v>
      </c>
      <c r="V33" s="25"/>
      <c r="W33" s="42"/>
      <c r="X33" s="25"/>
      <c r="Y33" s="43"/>
      <c r="Z33" s="43"/>
      <c r="AA33" s="42"/>
      <c r="AB33" s="42"/>
      <c r="AC33" s="42"/>
      <c r="AD33" s="42"/>
    </row>
    <row r="34" spans="2:30" s="11" customFormat="1" ht="27" customHeight="1" x14ac:dyDescent="0.3">
      <c r="B34" s="454" t="s">
        <v>221</v>
      </c>
      <c r="C34" s="455" t="s">
        <v>228</v>
      </c>
      <c r="D34" s="456" t="s">
        <v>211</v>
      </c>
      <c r="E34" s="45">
        <v>48</v>
      </c>
      <c r="F34" s="46"/>
      <c r="G34" s="148"/>
      <c r="H34" s="553"/>
      <c r="I34" s="148"/>
      <c r="J34" s="457"/>
      <c r="K34" s="149">
        <v>10</v>
      </c>
      <c r="L34" s="146">
        <v>38</v>
      </c>
      <c r="M34" s="146">
        <v>10</v>
      </c>
      <c r="N34" s="146">
        <f>L34-M34</f>
        <v>28</v>
      </c>
      <c r="O34" s="457">
        <v>10</v>
      </c>
      <c r="P34" s="47"/>
      <c r="Q34" s="46"/>
      <c r="R34" s="458">
        <v>38</v>
      </c>
      <c r="S34" s="459"/>
      <c r="T34" s="460"/>
      <c r="U34" s="461"/>
      <c r="V34" s="54"/>
      <c r="W34" s="55"/>
      <c r="X34" s="54"/>
      <c r="Y34" s="56"/>
      <c r="Z34" s="56"/>
      <c r="AA34" s="55"/>
      <c r="AB34" s="55"/>
      <c r="AC34" s="55"/>
      <c r="AD34" s="55"/>
    </row>
    <row r="35" spans="2:30" s="11" customFormat="1" ht="27" customHeight="1" x14ac:dyDescent="0.3">
      <c r="B35" s="462" t="s">
        <v>222</v>
      </c>
      <c r="C35" s="463" t="s">
        <v>209</v>
      </c>
      <c r="D35" s="464" t="s">
        <v>211</v>
      </c>
      <c r="E35" s="59">
        <v>42</v>
      </c>
      <c r="F35" s="60"/>
      <c r="G35" s="123"/>
      <c r="H35" s="122"/>
      <c r="I35" s="123"/>
      <c r="J35" s="465"/>
      <c r="K35" s="165">
        <v>4</v>
      </c>
      <c r="L35" s="121">
        <v>38</v>
      </c>
      <c r="M35" s="121">
        <v>38</v>
      </c>
      <c r="N35" s="146"/>
      <c r="O35" s="465">
        <v>38</v>
      </c>
      <c r="P35" s="61"/>
      <c r="Q35" s="60"/>
      <c r="R35" s="527">
        <v>38</v>
      </c>
      <c r="S35" s="466"/>
      <c r="T35" s="123"/>
      <c r="U35" s="469"/>
      <c r="V35" s="54"/>
      <c r="W35" s="55"/>
      <c r="X35" s="54"/>
      <c r="Y35" s="56"/>
      <c r="Z35" s="56"/>
      <c r="AA35" s="55"/>
      <c r="AB35" s="55"/>
      <c r="AC35" s="55"/>
      <c r="AD35" s="55"/>
    </row>
    <row r="36" spans="2:30" s="11" customFormat="1" ht="27" customHeight="1" x14ac:dyDescent="0.3">
      <c r="B36" s="462" t="s">
        <v>223</v>
      </c>
      <c r="C36" s="467" t="s">
        <v>213</v>
      </c>
      <c r="D36" s="464" t="s">
        <v>211</v>
      </c>
      <c r="E36" s="59">
        <v>68</v>
      </c>
      <c r="F36" s="60"/>
      <c r="G36" s="123"/>
      <c r="H36" s="122"/>
      <c r="I36" s="123"/>
      <c r="J36" s="465"/>
      <c r="K36" s="165"/>
      <c r="L36" s="121">
        <v>68</v>
      </c>
      <c r="M36" s="121">
        <v>48</v>
      </c>
      <c r="N36" s="146">
        <f t="shared" ref="N36:N40" si="1">L36-M36</f>
        <v>20</v>
      </c>
      <c r="O36" s="465">
        <v>48</v>
      </c>
      <c r="P36" s="61"/>
      <c r="Q36" s="60"/>
      <c r="R36" s="123"/>
      <c r="S36" s="468">
        <v>68</v>
      </c>
      <c r="T36" s="123"/>
      <c r="U36" s="66"/>
      <c r="V36" s="54"/>
      <c r="W36" s="55"/>
      <c r="X36" s="54"/>
      <c r="Y36" s="56"/>
      <c r="Z36" s="56"/>
      <c r="AA36" s="55"/>
      <c r="AB36" s="55"/>
      <c r="AC36" s="55"/>
      <c r="AD36" s="55"/>
    </row>
    <row r="37" spans="2:30" s="11" customFormat="1" ht="27" customHeight="1" x14ac:dyDescent="0.3">
      <c r="B37" s="462" t="s">
        <v>224</v>
      </c>
      <c r="C37" s="467" t="s">
        <v>200</v>
      </c>
      <c r="D37" s="464" t="s">
        <v>205</v>
      </c>
      <c r="E37" s="59">
        <v>80</v>
      </c>
      <c r="F37" s="60"/>
      <c r="G37" s="123"/>
      <c r="H37" s="122"/>
      <c r="I37" s="123"/>
      <c r="J37" s="465"/>
      <c r="K37" s="165">
        <v>10</v>
      </c>
      <c r="L37" s="121">
        <v>70</v>
      </c>
      <c r="M37" s="121">
        <v>70</v>
      </c>
      <c r="N37" s="146"/>
      <c r="O37" s="465">
        <v>70</v>
      </c>
      <c r="P37" s="61"/>
      <c r="Q37" s="60"/>
      <c r="R37" s="123">
        <v>32</v>
      </c>
      <c r="S37" s="468">
        <v>38</v>
      </c>
      <c r="T37" s="123"/>
      <c r="U37" s="66"/>
      <c r="V37" s="54"/>
      <c r="W37" s="55"/>
      <c r="X37" s="54"/>
      <c r="Y37" s="56"/>
      <c r="Z37" s="56"/>
      <c r="AA37" s="55"/>
      <c r="AB37" s="55"/>
      <c r="AC37" s="55"/>
      <c r="AD37" s="55"/>
    </row>
    <row r="38" spans="2:30" s="11" customFormat="1" ht="27" customHeight="1" x14ac:dyDescent="0.3">
      <c r="B38" s="462" t="s">
        <v>225</v>
      </c>
      <c r="C38" s="467" t="s">
        <v>229</v>
      </c>
      <c r="D38" s="770" t="s">
        <v>211</v>
      </c>
      <c r="E38" s="59">
        <v>44</v>
      </c>
      <c r="F38" s="60"/>
      <c r="G38" s="123"/>
      <c r="H38" s="122"/>
      <c r="I38" s="123"/>
      <c r="J38" s="465"/>
      <c r="K38" s="165">
        <v>8</v>
      </c>
      <c r="L38" s="121">
        <v>36</v>
      </c>
      <c r="M38" s="121">
        <v>20</v>
      </c>
      <c r="N38" s="146">
        <f t="shared" si="1"/>
        <v>16</v>
      </c>
      <c r="O38" s="465">
        <v>20</v>
      </c>
      <c r="P38" s="69"/>
      <c r="Q38" s="68"/>
      <c r="R38" s="123"/>
      <c r="S38" s="562">
        <v>36</v>
      </c>
      <c r="T38" s="61"/>
      <c r="U38" s="469"/>
      <c r="V38" s="54"/>
      <c r="W38" s="55"/>
      <c r="X38" s="54"/>
      <c r="Y38" s="56"/>
      <c r="Z38" s="56"/>
      <c r="AA38" s="55"/>
      <c r="AB38" s="55"/>
      <c r="AC38" s="55"/>
      <c r="AD38" s="55"/>
    </row>
    <row r="39" spans="2:30" s="11" customFormat="1" ht="27" customHeight="1" x14ac:dyDescent="0.3">
      <c r="B39" s="462" t="s">
        <v>226</v>
      </c>
      <c r="C39" s="467" t="s">
        <v>210</v>
      </c>
      <c r="D39" s="891" t="s">
        <v>163</v>
      </c>
      <c r="E39" s="59">
        <v>46</v>
      </c>
      <c r="F39" s="60"/>
      <c r="G39" s="123"/>
      <c r="H39" s="122"/>
      <c r="I39" s="123"/>
      <c r="J39" s="465"/>
      <c r="K39" s="165">
        <v>8</v>
      </c>
      <c r="L39" s="121">
        <v>38</v>
      </c>
      <c r="M39" s="121">
        <v>20</v>
      </c>
      <c r="N39" s="146">
        <f t="shared" si="1"/>
        <v>18</v>
      </c>
      <c r="O39" s="465">
        <v>20</v>
      </c>
      <c r="P39" s="69"/>
      <c r="Q39" s="68"/>
      <c r="R39" s="123"/>
      <c r="S39" s="562">
        <v>38</v>
      </c>
      <c r="T39" s="61"/>
      <c r="U39" s="469"/>
      <c r="V39" s="54"/>
      <c r="W39" s="55"/>
      <c r="X39" s="54"/>
      <c r="Y39" s="56"/>
      <c r="Z39" s="56"/>
      <c r="AA39" s="55"/>
      <c r="AB39" s="55"/>
      <c r="AC39" s="55"/>
      <c r="AD39" s="55"/>
    </row>
    <row r="40" spans="2:30" s="11" customFormat="1" ht="27" customHeight="1" x14ac:dyDescent="0.3">
      <c r="B40" s="462" t="s">
        <v>227</v>
      </c>
      <c r="C40" s="467" t="s">
        <v>255</v>
      </c>
      <c r="D40" s="892"/>
      <c r="E40" s="59">
        <v>44</v>
      </c>
      <c r="F40" s="60"/>
      <c r="G40" s="123"/>
      <c r="H40" s="122"/>
      <c r="I40" s="123"/>
      <c r="J40" s="465"/>
      <c r="K40" s="165">
        <v>8</v>
      </c>
      <c r="L40" s="121">
        <v>36</v>
      </c>
      <c r="M40" s="121">
        <v>14</v>
      </c>
      <c r="N40" s="146">
        <f t="shared" si="1"/>
        <v>22</v>
      </c>
      <c r="O40" s="465">
        <v>14</v>
      </c>
      <c r="P40" s="69"/>
      <c r="Q40" s="68"/>
      <c r="R40" s="123"/>
      <c r="S40" s="562">
        <v>36</v>
      </c>
      <c r="T40" s="61"/>
      <c r="U40" s="469"/>
      <c r="V40" s="54"/>
      <c r="W40" s="55"/>
      <c r="X40" s="54"/>
      <c r="Y40" s="56"/>
      <c r="Z40" s="56"/>
      <c r="AA40" s="55"/>
      <c r="AB40" s="55"/>
      <c r="AC40" s="55"/>
      <c r="AD40" s="55"/>
    </row>
    <row r="41" spans="2:30" s="28" customFormat="1" ht="27" customHeight="1" thickBot="1" x14ac:dyDescent="0.35">
      <c r="B41" s="76"/>
      <c r="C41" s="77" t="s">
        <v>40</v>
      </c>
      <c r="D41" s="78"/>
      <c r="E41" s="79"/>
      <c r="F41" s="429"/>
      <c r="G41" s="81"/>
      <c r="H41" s="82"/>
      <c r="I41" s="81"/>
      <c r="J41" s="85"/>
      <c r="K41" s="83"/>
      <c r="L41" s="81"/>
      <c r="M41" s="84"/>
      <c r="N41" s="84"/>
      <c r="O41" s="85"/>
      <c r="P41" s="81"/>
      <c r="Q41" s="80"/>
      <c r="R41" s="81"/>
      <c r="S41" s="82"/>
      <c r="T41" s="87"/>
      <c r="U41" s="88"/>
      <c r="V41" s="29"/>
      <c r="W41" s="12"/>
      <c r="X41" s="29"/>
      <c r="Y41" s="43"/>
      <c r="Z41" s="43"/>
      <c r="AA41" s="42"/>
      <c r="AB41" s="42"/>
      <c r="AC41" s="42"/>
      <c r="AD41" s="42"/>
    </row>
    <row r="42" spans="2:30" s="12" customFormat="1" ht="27" customHeight="1" thickBot="1" x14ac:dyDescent="0.35">
      <c r="B42" s="90" t="s">
        <v>41</v>
      </c>
      <c r="C42" s="91" t="s">
        <v>42</v>
      </c>
      <c r="D42" s="32" t="s">
        <v>333</v>
      </c>
      <c r="E42" s="33">
        <f>SUM(E43:E48)</f>
        <v>530</v>
      </c>
      <c r="F42" s="34"/>
      <c r="G42" s="35">
        <f t="shared" ref="G42:O42" si="2">SUM(G43:G48)</f>
        <v>24</v>
      </c>
      <c r="H42" s="36">
        <f t="shared" si="2"/>
        <v>0</v>
      </c>
      <c r="I42" s="779">
        <f t="shared" si="2"/>
        <v>0</v>
      </c>
      <c r="J42" s="780">
        <f t="shared" si="2"/>
        <v>0</v>
      </c>
      <c r="K42" s="470">
        <f t="shared" si="2"/>
        <v>83</v>
      </c>
      <c r="L42" s="38">
        <f t="shared" si="2"/>
        <v>423</v>
      </c>
      <c r="M42" s="38">
        <f t="shared" si="2"/>
        <v>284</v>
      </c>
      <c r="N42" s="38">
        <f t="shared" si="2"/>
        <v>139</v>
      </c>
      <c r="O42" s="39">
        <f t="shared" si="2"/>
        <v>284</v>
      </c>
      <c r="P42" s="35">
        <v>0</v>
      </c>
      <c r="Q42" s="40">
        <v>0</v>
      </c>
      <c r="R42" s="93">
        <f>SUM(R43:R48)</f>
        <v>339</v>
      </c>
      <c r="S42" s="94">
        <f>SUM(S43:S48)</f>
        <v>84</v>
      </c>
      <c r="T42" s="95">
        <f>SUM(T45:T48)</f>
        <v>0</v>
      </c>
      <c r="U42" s="96">
        <f>SUM(U43:U48)</f>
        <v>0</v>
      </c>
      <c r="V42" s="25"/>
      <c r="W42" s="42"/>
      <c r="X42" s="25"/>
      <c r="Y42" s="56"/>
      <c r="Z42" s="56"/>
      <c r="AA42" s="55"/>
      <c r="AB42" s="55"/>
      <c r="AC42" s="55"/>
      <c r="AD42" s="55"/>
    </row>
    <row r="43" spans="2:30" s="12" customFormat="1" ht="27" customHeight="1" x14ac:dyDescent="0.3">
      <c r="B43" s="471" t="s">
        <v>43</v>
      </c>
      <c r="C43" s="472" t="s">
        <v>297</v>
      </c>
      <c r="D43" s="456" t="s">
        <v>214</v>
      </c>
      <c r="E43" s="50">
        <v>84</v>
      </c>
      <c r="F43" s="46"/>
      <c r="G43" s="473">
        <v>6</v>
      </c>
      <c r="H43" s="430"/>
      <c r="I43" s="474"/>
      <c r="J43" s="775"/>
      <c r="K43" s="149">
        <v>14</v>
      </c>
      <c r="L43" s="146">
        <v>64</v>
      </c>
      <c r="M43" s="146">
        <v>46</v>
      </c>
      <c r="N43" s="146">
        <f>L43-M43</f>
        <v>18</v>
      </c>
      <c r="O43" s="146">
        <v>46</v>
      </c>
      <c r="P43" s="61"/>
      <c r="Q43" s="65"/>
      <c r="R43" s="479">
        <v>64</v>
      </c>
      <c r="S43" s="480"/>
      <c r="T43" s="481"/>
      <c r="U43" s="480"/>
      <c r="W43" s="55"/>
      <c r="Y43" s="56"/>
      <c r="Z43" s="56"/>
      <c r="AA43" s="55"/>
      <c r="AB43" s="55"/>
      <c r="AC43" s="55"/>
      <c r="AD43" s="55"/>
    </row>
    <row r="44" spans="2:30" s="12" customFormat="1" ht="27" customHeight="1" x14ac:dyDescent="0.3">
      <c r="B44" s="475" t="s">
        <v>44</v>
      </c>
      <c r="C44" s="476" t="s">
        <v>298</v>
      </c>
      <c r="D44" s="464" t="s">
        <v>204</v>
      </c>
      <c r="E44" s="65">
        <v>100</v>
      </c>
      <c r="F44" s="60"/>
      <c r="G44" s="61">
        <v>6</v>
      </c>
      <c r="H44" s="62"/>
      <c r="I44" s="61"/>
      <c r="J44" s="64"/>
      <c r="K44" s="165">
        <v>14</v>
      </c>
      <c r="L44" s="121">
        <v>80</v>
      </c>
      <c r="M44" s="121">
        <v>80</v>
      </c>
      <c r="N44" s="146"/>
      <c r="O44" s="121">
        <v>80</v>
      </c>
      <c r="P44" s="61"/>
      <c r="Q44" s="65"/>
      <c r="R44" s="482">
        <v>32</v>
      </c>
      <c r="S44" s="760">
        <v>48</v>
      </c>
      <c r="T44" s="482"/>
      <c r="U44" s="483"/>
      <c r="W44" s="55"/>
      <c r="Y44" s="56"/>
      <c r="Z44" s="56"/>
      <c r="AA44" s="55"/>
      <c r="AB44" s="55"/>
      <c r="AC44" s="55"/>
      <c r="AD44" s="55"/>
    </row>
    <row r="45" spans="2:30" s="12" customFormat="1" ht="27" customHeight="1" x14ac:dyDescent="0.3">
      <c r="B45" s="475" t="s">
        <v>45</v>
      </c>
      <c r="C45" s="476" t="s">
        <v>299</v>
      </c>
      <c r="D45" s="477" t="s">
        <v>211</v>
      </c>
      <c r="E45" s="65">
        <v>42</v>
      </c>
      <c r="F45" s="60"/>
      <c r="G45" s="61"/>
      <c r="H45" s="62"/>
      <c r="I45" s="61"/>
      <c r="J45" s="64"/>
      <c r="K45" s="165">
        <v>7</v>
      </c>
      <c r="L45" s="121">
        <v>35</v>
      </c>
      <c r="M45" s="121">
        <v>18</v>
      </c>
      <c r="N45" s="146">
        <f t="shared" ref="N45:N48" si="3">L45-M45</f>
        <v>17</v>
      </c>
      <c r="O45" s="121">
        <v>18</v>
      </c>
      <c r="P45" s="61"/>
      <c r="Q45" s="65"/>
      <c r="R45" s="486">
        <v>35</v>
      </c>
      <c r="S45" s="483"/>
      <c r="T45" s="482"/>
      <c r="U45" s="483"/>
      <c r="W45" s="55"/>
      <c r="Y45" s="56"/>
      <c r="Z45" s="56"/>
      <c r="AA45" s="55"/>
      <c r="AB45" s="55"/>
      <c r="AC45" s="55"/>
      <c r="AD45" s="55"/>
    </row>
    <row r="46" spans="2:30" s="12" customFormat="1" ht="27" customHeight="1" x14ac:dyDescent="0.3">
      <c r="B46" s="475" t="s">
        <v>46</v>
      </c>
      <c r="C46" s="476" t="s">
        <v>300</v>
      </c>
      <c r="D46" s="464" t="s">
        <v>214</v>
      </c>
      <c r="E46" s="65">
        <v>138</v>
      </c>
      <c r="F46" s="60"/>
      <c r="G46" s="61">
        <v>6</v>
      </c>
      <c r="H46" s="62"/>
      <c r="I46" s="61"/>
      <c r="J46" s="64"/>
      <c r="K46" s="165">
        <v>20</v>
      </c>
      <c r="L46" s="121">
        <v>112</v>
      </c>
      <c r="M46" s="121">
        <v>80</v>
      </c>
      <c r="N46" s="146">
        <f t="shared" si="3"/>
        <v>32</v>
      </c>
      <c r="O46" s="121">
        <v>80</v>
      </c>
      <c r="P46" s="47"/>
      <c r="Q46" s="50"/>
      <c r="R46" s="759">
        <v>112</v>
      </c>
      <c r="S46" s="483"/>
      <c r="T46" s="482"/>
      <c r="U46" s="483"/>
      <c r="W46" s="55"/>
      <c r="Y46" s="56"/>
      <c r="Z46" s="56"/>
      <c r="AA46" s="55"/>
      <c r="AB46" s="55"/>
      <c r="AC46" s="55"/>
      <c r="AD46" s="55"/>
    </row>
    <row r="47" spans="2:30" s="12" customFormat="1" ht="27" customHeight="1" x14ac:dyDescent="0.3">
      <c r="B47" s="475" t="s">
        <v>47</v>
      </c>
      <c r="C47" s="476" t="s">
        <v>301</v>
      </c>
      <c r="D47" s="464" t="s">
        <v>214</v>
      </c>
      <c r="E47" s="65">
        <v>64</v>
      </c>
      <c r="F47" s="60"/>
      <c r="G47" s="61">
        <v>6</v>
      </c>
      <c r="H47" s="62"/>
      <c r="I47" s="61"/>
      <c r="J47" s="64"/>
      <c r="K47" s="165">
        <v>10</v>
      </c>
      <c r="L47" s="121">
        <v>48</v>
      </c>
      <c r="M47" s="121">
        <v>20</v>
      </c>
      <c r="N47" s="146">
        <f t="shared" si="3"/>
        <v>28</v>
      </c>
      <c r="O47" s="121">
        <v>20</v>
      </c>
      <c r="P47" s="47"/>
      <c r="Q47" s="50"/>
      <c r="R47" s="528">
        <v>48</v>
      </c>
      <c r="S47" s="483"/>
      <c r="T47" s="482"/>
      <c r="U47" s="483"/>
      <c r="W47" s="55"/>
      <c r="Y47" s="56"/>
      <c r="Z47" s="56"/>
      <c r="AA47" s="55"/>
      <c r="AB47" s="55"/>
      <c r="AC47" s="55"/>
      <c r="AD47" s="55"/>
    </row>
    <row r="48" spans="2:30" s="12" customFormat="1" ht="27" customHeight="1" x14ac:dyDescent="0.3">
      <c r="B48" s="475" t="s">
        <v>212</v>
      </c>
      <c r="C48" s="476" t="s">
        <v>302</v>
      </c>
      <c r="D48" s="464" t="s">
        <v>205</v>
      </c>
      <c r="E48" s="65">
        <v>102</v>
      </c>
      <c r="F48" s="63"/>
      <c r="G48" s="61"/>
      <c r="H48" s="62"/>
      <c r="I48" s="61"/>
      <c r="J48" s="64"/>
      <c r="K48" s="478">
        <v>18</v>
      </c>
      <c r="L48" s="121">
        <v>84</v>
      </c>
      <c r="M48" s="121">
        <v>40</v>
      </c>
      <c r="N48" s="146">
        <f t="shared" si="3"/>
        <v>44</v>
      </c>
      <c r="O48" s="121">
        <v>40</v>
      </c>
      <c r="P48" s="47"/>
      <c r="Q48" s="50"/>
      <c r="R48" s="482">
        <v>48</v>
      </c>
      <c r="S48" s="484">
        <v>36</v>
      </c>
      <c r="T48" s="496"/>
      <c r="U48" s="483"/>
      <c r="W48" s="55"/>
      <c r="Y48" s="56"/>
      <c r="Z48" s="56"/>
      <c r="AA48" s="55"/>
      <c r="AB48" s="55"/>
      <c r="AC48" s="55"/>
      <c r="AD48" s="55"/>
    </row>
    <row r="49" spans="2:30" s="11" customFormat="1" ht="27" customHeight="1" thickBot="1" x14ac:dyDescent="0.35">
      <c r="B49" s="76"/>
      <c r="C49" s="77" t="s">
        <v>40</v>
      </c>
      <c r="D49" s="78"/>
      <c r="E49" s="79"/>
      <c r="F49" s="429"/>
      <c r="G49" s="87">
        <v>24</v>
      </c>
      <c r="H49" s="89"/>
      <c r="I49" s="87"/>
      <c r="J49" s="85"/>
      <c r="K49" s="83"/>
      <c r="L49" s="81"/>
      <c r="M49" s="84"/>
      <c r="N49" s="84"/>
      <c r="O49" s="85"/>
      <c r="P49" s="81"/>
      <c r="Q49" s="86"/>
      <c r="R49" s="84">
        <v>18</v>
      </c>
      <c r="S49" s="82">
        <v>6</v>
      </c>
      <c r="T49" s="81"/>
      <c r="U49" s="86"/>
      <c r="W49" s="55"/>
      <c r="X49" s="12"/>
      <c r="Y49" s="43"/>
      <c r="Z49" s="43"/>
      <c r="AA49" s="42"/>
      <c r="AB49" s="42"/>
      <c r="AC49" s="42"/>
      <c r="AD49" s="42"/>
    </row>
    <row r="50" spans="2:30" s="11" customFormat="1" ht="27" customHeight="1" thickBot="1" x14ac:dyDescent="0.35">
      <c r="B50" s="349" t="s">
        <v>48</v>
      </c>
      <c r="C50" s="325" t="s">
        <v>49</v>
      </c>
      <c r="D50" s="487" t="s">
        <v>339</v>
      </c>
      <c r="E50" s="92">
        <f>SUM(E51)</f>
        <v>1834</v>
      </c>
      <c r="F50" s="33">
        <f t="shared" ref="F50:S50" si="4">SUM(F51)</f>
        <v>0</v>
      </c>
      <c r="G50" s="538">
        <f>SUM(G51)</f>
        <v>0</v>
      </c>
      <c r="H50" s="762">
        <f>SUM(H51)</f>
        <v>66</v>
      </c>
      <c r="I50" s="784">
        <f>SUM(I51)</f>
        <v>756</v>
      </c>
      <c r="J50" s="785">
        <f>SUM(J51)</f>
        <v>58</v>
      </c>
      <c r="K50" s="37">
        <f t="shared" si="4"/>
        <v>126</v>
      </c>
      <c r="L50" s="35">
        <f t="shared" si="4"/>
        <v>828</v>
      </c>
      <c r="M50" s="38">
        <f t="shared" si="4"/>
        <v>560</v>
      </c>
      <c r="N50" s="785">
        <f>SUM(N51)</f>
        <v>268</v>
      </c>
      <c r="O50" s="39">
        <f t="shared" si="4"/>
        <v>560</v>
      </c>
      <c r="P50" s="35">
        <v>0</v>
      </c>
      <c r="Q50" s="40">
        <v>0</v>
      </c>
      <c r="R50" s="93">
        <f t="shared" si="4"/>
        <v>48</v>
      </c>
      <c r="S50" s="94">
        <f t="shared" si="4"/>
        <v>285</v>
      </c>
      <c r="T50" s="95">
        <f>SUM(T51)</f>
        <v>375</v>
      </c>
      <c r="U50" s="96">
        <f>SUM(U51)</f>
        <v>120</v>
      </c>
      <c r="W50" s="55"/>
      <c r="X50" s="25"/>
      <c r="Y50" s="56"/>
      <c r="Z50" s="56"/>
      <c r="AA50" s="55"/>
      <c r="AB50" s="55"/>
      <c r="AC50" s="55"/>
      <c r="AD50" s="55"/>
    </row>
    <row r="51" spans="2:30" s="11" customFormat="1" ht="27" customHeight="1" thickBot="1" x14ac:dyDescent="0.35">
      <c r="B51" s="350" t="s">
        <v>50</v>
      </c>
      <c r="C51" s="351" t="s">
        <v>51</v>
      </c>
      <c r="D51" s="540" t="s">
        <v>339</v>
      </c>
      <c r="E51" s="105">
        <f>SUM(E52,E58,E64,E70)</f>
        <v>1834</v>
      </c>
      <c r="F51" s="105">
        <f>SUM(F52,F58,F64,)</f>
        <v>0</v>
      </c>
      <c r="G51" s="537">
        <f>SUM(G52,G58,G64,)</f>
        <v>0</v>
      </c>
      <c r="H51" s="538">
        <f t="shared" ref="H51:O51" si="5">SUM(H52,H58,H64,H70)</f>
        <v>66</v>
      </c>
      <c r="I51" s="784">
        <f t="shared" si="5"/>
        <v>756</v>
      </c>
      <c r="J51" s="785">
        <f t="shared" si="5"/>
        <v>58</v>
      </c>
      <c r="K51" s="538">
        <f t="shared" si="5"/>
        <v>126</v>
      </c>
      <c r="L51" s="537">
        <f t="shared" si="5"/>
        <v>828</v>
      </c>
      <c r="M51" s="539">
        <f t="shared" si="5"/>
        <v>560</v>
      </c>
      <c r="N51" s="539">
        <f>SUM(N52,N58,N64,N70)</f>
        <v>268</v>
      </c>
      <c r="O51" s="539">
        <f t="shared" si="5"/>
        <v>560</v>
      </c>
      <c r="P51" s="537">
        <f>SUM(P52,P58,P64,)</f>
        <v>0</v>
      </c>
      <c r="Q51" s="538">
        <f>SUM(Q52,Q58,Q64,)</f>
        <v>0</v>
      </c>
      <c r="R51" s="537">
        <f>SUM(R52,R58,R64,R70)</f>
        <v>48</v>
      </c>
      <c r="S51" s="538">
        <f>SUM(S52,S58,S64,S70)</f>
        <v>285</v>
      </c>
      <c r="T51" s="537">
        <f>SUM(T52,T58,T64,T70)</f>
        <v>375</v>
      </c>
      <c r="U51" s="470">
        <f>SUM(U52,U58,U64,U70)</f>
        <v>120</v>
      </c>
      <c r="X51" s="12"/>
      <c r="Y51" s="56"/>
      <c r="Z51" s="56"/>
      <c r="AA51" s="55"/>
      <c r="AB51" s="55"/>
      <c r="AC51" s="55"/>
      <c r="AD51" s="55"/>
    </row>
    <row r="52" spans="2:30" s="11" customFormat="1" ht="44.25" customHeight="1" thickBot="1" x14ac:dyDescent="0.35">
      <c r="B52" s="488" t="s">
        <v>52</v>
      </c>
      <c r="C52" s="344" t="s">
        <v>303</v>
      </c>
      <c r="D52" s="104" t="s">
        <v>271</v>
      </c>
      <c r="E52" s="92">
        <f>SUM(E53:E57)</f>
        <v>354</v>
      </c>
      <c r="F52" s="33">
        <v>0</v>
      </c>
      <c r="G52" s="38">
        <f>SUM(G53:G56)</f>
        <v>0</v>
      </c>
      <c r="H52" s="36">
        <f>SUM(H53)</f>
        <v>12</v>
      </c>
      <c r="I52" s="779">
        <f>SUM(I55:I56)</f>
        <v>144</v>
      </c>
      <c r="J52" s="539">
        <f t="shared" ref="J52:O52" si="6">SUM(J53:J54)</f>
        <v>18</v>
      </c>
      <c r="K52" s="37">
        <f t="shared" si="6"/>
        <v>22</v>
      </c>
      <c r="L52" s="35">
        <f t="shared" si="6"/>
        <v>158</v>
      </c>
      <c r="M52" s="538">
        <f t="shared" si="6"/>
        <v>130</v>
      </c>
      <c r="N52" s="38">
        <f t="shared" si="6"/>
        <v>28</v>
      </c>
      <c r="O52" s="39">
        <f t="shared" si="6"/>
        <v>130</v>
      </c>
      <c r="P52" s="35">
        <v>0</v>
      </c>
      <c r="Q52" s="40">
        <v>0</v>
      </c>
      <c r="R52" s="38">
        <f t="shared" ref="R52" si="7">SUM(R53:R53)</f>
        <v>48</v>
      </c>
      <c r="S52" s="510">
        <f>SUM(S53:S54)</f>
        <v>110</v>
      </c>
      <c r="T52" s="761">
        <f>SUM(T53:T54)</f>
        <v>0</v>
      </c>
      <c r="U52" s="41">
        <f>SUM(U53:U54)</f>
        <v>0</v>
      </c>
      <c r="W52" s="42"/>
      <c r="X52" s="12"/>
      <c r="Y52" s="56"/>
      <c r="Z52" s="56"/>
      <c r="AA52" s="55"/>
      <c r="AB52" s="55"/>
      <c r="AC52" s="55"/>
      <c r="AD52" s="55"/>
    </row>
    <row r="53" spans="2:30" s="11" customFormat="1" ht="36.75" customHeight="1" x14ac:dyDescent="0.3">
      <c r="B53" s="489" t="s">
        <v>232</v>
      </c>
      <c r="C53" s="490" t="s">
        <v>304</v>
      </c>
      <c r="D53" s="893" t="s">
        <v>330</v>
      </c>
      <c r="E53" s="101">
        <v>108</v>
      </c>
      <c r="F53" s="101"/>
      <c r="G53" s="146"/>
      <c r="H53" s="873">
        <v>12</v>
      </c>
      <c r="I53" s="148"/>
      <c r="J53" s="457"/>
      <c r="K53" s="504">
        <v>22</v>
      </c>
      <c r="L53" s="505">
        <v>86</v>
      </c>
      <c r="M53" s="506">
        <v>60</v>
      </c>
      <c r="N53" s="505">
        <f>L53-M53</f>
        <v>26</v>
      </c>
      <c r="O53" s="457">
        <v>60</v>
      </c>
      <c r="P53" s="51"/>
      <c r="Q53" s="52"/>
      <c r="R53" s="481">
        <v>48</v>
      </c>
      <c r="S53" s="758">
        <v>38</v>
      </c>
      <c r="T53" s="481"/>
      <c r="U53" s="480"/>
      <c r="W53" s="55"/>
      <c r="X53" s="12"/>
      <c r="Y53" s="56"/>
      <c r="Z53" s="56"/>
      <c r="AA53" s="55"/>
      <c r="AB53" s="55"/>
      <c r="AC53" s="55"/>
      <c r="AD53" s="55"/>
    </row>
    <row r="54" spans="2:30" s="11" customFormat="1" ht="34.5" customHeight="1" x14ac:dyDescent="0.3">
      <c r="B54" s="489" t="s">
        <v>233</v>
      </c>
      <c r="C54" s="490" t="s">
        <v>305</v>
      </c>
      <c r="D54" s="894"/>
      <c r="E54" s="101">
        <v>90</v>
      </c>
      <c r="F54" s="101"/>
      <c r="G54" s="146"/>
      <c r="H54" s="874"/>
      <c r="I54" s="148"/>
      <c r="J54" s="457">
        <v>18</v>
      </c>
      <c r="K54" s="504"/>
      <c r="L54" s="505">
        <v>72</v>
      </c>
      <c r="M54" s="505">
        <v>70</v>
      </c>
      <c r="N54" s="505">
        <f>L54-M54</f>
        <v>2</v>
      </c>
      <c r="O54" s="457">
        <v>70</v>
      </c>
      <c r="P54" s="47"/>
      <c r="Q54" s="50"/>
      <c r="R54" s="493"/>
      <c r="S54" s="758">
        <v>72</v>
      </c>
      <c r="T54" s="481"/>
      <c r="U54" s="480"/>
      <c r="W54" s="55"/>
      <c r="X54" s="12"/>
      <c r="Y54" s="56"/>
      <c r="Z54" s="56"/>
      <c r="AA54" s="55"/>
      <c r="AB54" s="55"/>
      <c r="AC54" s="55"/>
      <c r="AD54" s="55"/>
    </row>
    <row r="55" spans="2:30" s="11" customFormat="1" ht="42" customHeight="1" x14ac:dyDescent="0.3">
      <c r="B55" s="492" t="s">
        <v>53</v>
      </c>
      <c r="C55" s="467" t="s">
        <v>306</v>
      </c>
      <c r="D55" s="894"/>
      <c r="E55" s="59">
        <v>36</v>
      </c>
      <c r="F55" s="59"/>
      <c r="G55" s="53"/>
      <c r="H55" s="874"/>
      <c r="I55" s="123">
        <v>36</v>
      </c>
      <c r="J55" s="465"/>
      <c r="K55" s="165"/>
      <c r="L55" s="121"/>
      <c r="M55" s="121"/>
      <c r="N55" s="121"/>
      <c r="O55" s="465"/>
      <c r="P55" s="61"/>
      <c r="Q55" s="65"/>
      <c r="R55" s="494"/>
      <c r="S55" s="769">
        <v>36</v>
      </c>
      <c r="T55" s="496"/>
      <c r="U55" s="495"/>
      <c r="W55" s="55"/>
      <c r="X55" s="25"/>
      <c r="Y55" s="56"/>
      <c r="Z55" s="56"/>
      <c r="AA55" s="55"/>
      <c r="AB55" s="55"/>
      <c r="AC55" s="55"/>
      <c r="AD55" s="55"/>
    </row>
    <row r="56" spans="2:30" s="11" customFormat="1" ht="46.5" customHeight="1" x14ac:dyDescent="0.3">
      <c r="B56" s="492" t="s">
        <v>54</v>
      </c>
      <c r="C56" s="467" t="s">
        <v>307</v>
      </c>
      <c r="D56" s="877"/>
      <c r="E56" s="59">
        <v>108</v>
      </c>
      <c r="F56" s="59"/>
      <c r="G56" s="53"/>
      <c r="H56" s="875"/>
      <c r="I56" s="123">
        <v>108</v>
      </c>
      <c r="J56" s="465"/>
      <c r="K56" s="165"/>
      <c r="L56" s="121"/>
      <c r="M56" s="121"/>
      <c r="N56" s="121"/>
      <c r="O56" s="465"/>
      <c r="P56" s="61"/>
      <c r="Q56" s="65"/>
      <c r="R56" s="496"/>
      <c r="S56" s="769">
        <v>108</v>
      </c>
      <c r="T56" s="496"/>
      <c r="U56" s="483"/>
      <c r="W56" s="55"/>
      <c r="X56" s="12"/>
      <c r="Y56" s="56"/>
      <c r="Z56" s="56"/>
      <c r="AA56" s="55"/>
      <c r="AB56" s="55"/>
      <c r="AC56" s="55"/>
      <c r="AD56" s="55"/>
    </row>
    <row r="57" spans="2:30" s="11" customFormat="1" ht="27" customHeight="1" thickBot="1" x14ac:dyDescent="0.35">
      <c r="B57" s="117"/>
      <c r="C57" s="58" t="s">
        <v>55</v>
      </c>
      <c r="D57" s="116" t="s">
        <v>215</v>
      </c>
      <c r="E57" s="67">
        <v>12</v>
      </c>
      <c r="F57" s="67"/>
      <c r="G57" s="72"/>
      <c r="H57" s="70">
        <v>12</v>
      </c>
      <c r="I57" s="69"/>
      <c r="J57" s="73"/>
      <c r="K57" s="71"/>
      <c r="L57" s="69"/>
      <c r="M57" s="72"/>
      <c r="N57" s="72"/>
      <c r="O57" s="73"/>
      <c r="P57" s="69"/>
      <c r="Q57" s="74"/>
      <c r="R57" s="118"/>
      <c r="S57" s="82">
        <v>12</v>
      </c>
      <c r="T57" s="81"/>
      <c r="U57" s="86"/>
      <c r="V57" s="872"/>
      <c r="W57" s="25"/>
      <c r="X57" s="12"/>
      <c r="Y57" s="56"/>
      <c r="Z57" s="56"/>
      <c r="AA57" s="55"/>
      <c r="AB57" s="55"/>
      <c r="AC57" s="55"/>
      <c r="AD57" s="55"/>
    </row>
    <row r="58" spans="2:30" s="11" customFormat="1" ht="58.5" customHeight="1" thickBot="1" x14ac:dyDescent="0.35">
      <c r="B58" s="349" t="s">
        <v>56</v>
      </c>
      <c r="C58" s="344" t="s">
        <v>308</v>
      </c>
      <c r="D58" s="104" t="s">
        <v>336</v>
      </c>
      <c r="E58" s="33">
        <f>SUM(E59:E63)</f>
        <v>350</v>
      </c>
      <c r="F58" s="33">
        <v>0</v>
      </c>
      <c r="G58" s="38">
        <f>SUM(G59:G62)</f>
        <v>0</v>
      </c>
      <c r="H58" s="36">
        <f>SUM(H59)</f>
        <v>18</v>
      </c>
      <c r="I58" s="779">
        <f>SUM(I59:I63)</f>
        <v>144</v>
      </c>
      <c r="J58" s="780">
        <f>SUM(J59:J63)</f>
        <v>0</v>
      </c>
      <c r="K58" s="37">
        <f>SUM(K59:K63)</f>
        <v>34</v>
      </c>
      <c r="L58" s="35">
        <f>SUM(L59:L62)</f>
        <v>154</v>
      </c>
      <c r="M58" s="38">
        <f>SUM(M59:M63)</f>
        <v>120</v>
      </c>
      <c r="N58" s="38">
        <f>SUM(N59:N62)</f>
        <v>34</v>
      </c>
      <c r="O58" s="39">
        <f>SUM(O59:O62)</f>
        <v>120</v>
      </c>
      <c r="P58" s="35">
        <v>0</v>
      </c>
      <c r="Q58" s="40">
        <v>0</v>
      </c>
      <c r="R58" s="38">
        <f>SUM(R59:R62)</f>
        <v>0</v>
      </c>
      <c r="S58" s="36">
        <f>SUM(S59:S60)</f>
        <v>58</v>
      </c>
      <c r="T58" s="536">
        <f>SUM(T59:T60)</f>
        <v>96</v>
      </c>
      <c r="U58" s="40">
        <f>SUM(U59:U60)</f>
        <v>0</v>
      </c>
      <c r="V58" s="872"/>
      <c r="W58" s="42"/>
      <c r="X58" s="12"/>
      <c r="Y58" s="43"/>
      <c r="Z58" s="43"/>
      <c r="AA58" s="42"/>
      <c r="AB58" s="42"/>
      <c r="AC58" s="42"/>
      <c r="AD58" s="42"/>
    </row>
    <row r="59" spans="2:30" s="11" customFormat="1" ht="40.5" customHeight="1" x14ac:dyDescent="0.3">
      <c r="B59" s="497" t="s">
        <v>234</v>
      </c>
      <c r="C59" s="498" t="s">
        <v>309</v>
      </c>
      <c r="D59" s="491" t="s">
        <v>211</v>
      </c>
      <c r="E59" s="114">
        <v>72</v>
      </c>
      <c r="F59" s="114"/>
      <c r="G59" s="507"/>
      <c r="H59" s="873">
        <v>18</v>
      </c>
      <c r="I59" s="473"/>
      <c r="J59" s="509"/>
      <c r="K59" s="508">
        <v>14</v>
      </c>
      <c r="L59" s="507">
        <v>58</v>
      </c>
      <c r="M59" s="507">
        <v>40</v>
      </c>
      <c r="N59" s="509">
        <f>L59-M59</f>
        <v>18</v>
      </c>
      <c r="O59" s="509">
        <v>40</v>
      </c>
      <c r="P59" s="47"/>
      <c r="Q59" s="50"/>
      <c r="R59" s="501"/>
      <c r="S59" s="502">
        <v>58</v>
      </c>
      <c r="T59" s="501"/>
      <c r="U59" s="503"/>
      <c r="V59" s="872"/>
      <c r="W59" s="55"/>
      <c r="X59" s="12"/>
      <c r="Y59" s="56"/>
      <c r="Z59" s="56"/>
      <c r="AA59" s="55"/>
      <c r="AB59" s="55"/>
      <c r="AC59" s="55"/>
      <c r="AD59" s="55"/>
    </row>
    <row r="60" spans="2:30" s="11" customFormat="1" ht="63.75" customHeight="1" x14ac:dyDescent="0.3">
      <c r="B60" s="499" t="s">
        <v>235</v>
      </c>
      <c r="C60" s="455" t="s">
        <v>310</v>
      </c>
      <c r="D60" s="569" t="s">
        <v>211</v>
      </c>
      <c r="E60" s="45">
        <v>116</v>
      </c>
      <c r="F60" s="45"/>
      <c r="G60" s="146"/>
      <c r="H60" s="874"/>
      <c r="I60" s="148"/>
      <c r="J60" s="457"/>
      <c r="K60" s="149">
        <v>20</v>
      </c>
      <c r="L60" s="146">
        <v>96</v>
      </c>
      <c r="M60" s="146">
        <v>80</v>
      </c>
      <c r="N60" s="457">
        <f>L60-M60</f>
        <v>16</v>
      </c>
      <c r="O60" s="457">
        <v>80</v>
      </c>
      <c r="P60" s="47"/>
      <c r="Q60" s="50"/>
      <c r="R60" s="481"/>
      <c r="S60" s="480"/>
      <c r="T60" s="757">
        <v>96</v>
      </c>
      <c r="U60" s="480"/>
      <c r="V60" s="12"/>
      <c r="W60" s="55"/>
      <c r="X60" s="12"/>
      <c r="Y60" s="56"/>
      <c r="Z60" s="56"/>
      <c r="AA60" s="55"/>
      <c r="AB60" s="55"/>
      <c r="AC60" s="55"/>
      <c r="AD60" s="55"/>
    </row>
    <row r="61" spans="2:30" s="11" customFormat="1" ht="61.5" customHeight="1" x14ac:dyDescent="0.3">
      <c r="B61" s="500" t="s">
        <v>57</v>
      </c>
      <c r="C61" s="463" t="s">
        <v>311</v>
      </c>
      <c r="D61" s="876" t="s">
        <v>253</v>
      </c>
      <c r="E61" s="59">
        <v>36</v>
      </c>
      <c r="F61" s="59"/>
      <c r="G61" s="121"/>
      <c r="H61" s="874"/>
      <c r="I61" s="123">
        <v>36</v>
      </c>
      <c r="J61" s="465"/>
      <c r="K61" s="165"/>
      <c r="L61" s="121"/>
      <c r="M61" s="121"/>
      <c r="N61" s="121"/>
      <c r="O61" s="465"/>
      <c r="P61" s="61"/>
      <c r="Q61" s="65"/>
      <c r="R61" s="496"/>
      <c r="S61" s="495"/>
      <c r="T61" s="486">
        <v>36</v>
      </c>
      <c r="U61" s="483"/>
      <c r="V61" s="4"/>
      <c r="W61" s="55"/>
      <c r="X61" s="12"/>
      <c r="Y61" s="56"/>
      <c r="Z61" s="56"/>
      <c r="AA61" s="55"/>
      <c r="AB61" s="55"/>
      <c r="AC61" s="55"/>
      <c r="AD61" s="55"/>
    </row>
    <row r="62" spans="2:30" s="4" customFormat="1" ht="70.5" customHeight="1" x14ac:dyDescent="0.3">
      <c r="B62" s="500" t="s">
        <v>58</v>
      </c>
      <c r="C62" s="467" t="s">
        <v>312</v>
      </c>
      <c r="D62" s="877"/>
      <c r="E62" s="59">
        <v>108</v>
      </c>
      <c r="F62" s="59"/>
      <c r="G62" s="121"/>
      <c r="H62" s="875"/>
      <c r="I62" s="123">
        <v>108</v>
      </c>
      <c r="J62" s="465"/>
      <c r="K62" s="165"/>
      <c r="L62" s="121"/>
      <c r="M62" s="121"/>
      <c r="N62" s="121"/>
      <c r="O62" s="465"/>
      <c r="P62" s="61"/>
      <c r="Q62" s="65"/>
      <c r="R62" s="496"/>
      <c r="S62" s="495"/>
      <c r="T62" s="486">
        <v>108</v>
      </c>
      <c r="U62" s="483"/>
      <c r="V62" s="11"/>
      <c r="W62" s="55" t="s">
        <v>77</v>
      </c>
      <c r="X62" s="12"/>
      <c r="Y62" s="56"/>
      <c r="Z62" s="56"/>
      <c r="AA62" s="55"/>
      <c r="AB62" s="55"/>
      <c r="AC62" s="55"/>
      <c r="AD62" s="55"/>
    </row>
    <row r="63" spans="2:30" s="11" customFormat="1" ht="27" customHeight="1" thickBot="1" x14ac:dyDescent="0.35">
      <c r="B63" s="119"/>
      <c r="C63" s="530" t="s">
        <v>55</v>
      </c>
      <c r="D63" s="531" t="s">
        <v>215</v>
      </c>
      <c r="E63" s="532">
        <v>18</v>
      </c>
      <c r="F63" s="532"/>
      <c r="G63" s="133"/>
      <c r="H63" s="134">
        <v>18</v>
      </c>
      <c r="I63" s="132"/>
      <c r="J63" s="533"/>
      <c r="K63" s="170"/>
      <c r="L63" s="133"/>
      <c r="M63" s="133"/>
      <c r="N63" s="133"/>
      <c r="O63" s="533"/>
      <c r="P63" s="128"/>
      <c r="Q63" s="131"/>
      <c r="R63" s="534"/>
      <c r="S63" s="439"/>
      <c r="T63" s="87">
        <v>18</v>
      </c>
      <c r="U63" s="88"/>
      <c r="V63" s="12"/>
      <c r="W63" s="12"/>
      <c r="X63" s="12"/>
      <c r="Y63" s="56"/>
      <c r="Z63" s="56"/>
      <c r="AA63" s="55"/>
      <c r="AB63" s="55"/>
      <c r="AC63" s="55"/>
      <c r="AD63" s="55"/>
    </row>
    <row r="64" spans="2:30" s="11" customFormat="1" ht="42" customHeight="1" thickBot="1" x14ac:dyDescent="0.35">
      <c r="B64" s="349" t="s">
        <v>256</v>
      </c>
      <c r="C64" s="344" t="s">
        <v>313</v>
      </c>
      <c r="D64" s="104" t="s">
        <v>338</v>
      </c>
      <c r="E64" s="33">
        <f>SUM(E65:E69)</f>
        <v>414</v>
      </c>
      <c r="F64" s="33">
        <v>0</v>
      </c>
      <c r="G64" s="38">
        <f>SUM(G65:G68)</f>
        <v>0</v>
      </c>
      <c r="H64" s="36">
        <f>SUM(H65)</f>
        <v>18</v>
      </c>
      <c r="I64" s="779">
        <f>SUM(I65:I69)</f>
        <v>144</v>
      </c>
      <c r="J64" s="780">
        <f>SUM(J65:J69)</f>
        <v>0</v>
      </c>
      <c r="K64" s="37">
        <f>SUM(K65:K69)</f>
        <v>42</v>
      </c>
      <c r="L64" s="35">
        <f>SUM(L65:L68)</f>
        <v>210</v>
      </c>
      <c r="M64" s="38">
        <f>SUM(M65:M69)</f>
        <v>140</v>
      </c>
      <c r="N64" s="38">
        <f>SUM(N65:N68)</f>
        <v>70</v>
      </c>
      <c r="O64" s="39">
        <f>SUM(O65:O68)</f>
        <v>140</v>
      </c>
      <c r="P64" s="35">
        <v>0</v>
      </c>
      <c r="Q64" s="40">
        <v>0</v>
      </c>
      <c r="R64" s="38">
        <f>SUM(R65:R68)</f>
        <v>0</v>
      </c>
      <c r="S64" s="36">
        <f>SUM(S65:S66)</f>
        <v>0</v>
      </c>
      <c r="T64" s="35">
        <f>SUM(T65:T66)</f>
        <v>130</v>
      </c>
      <c r="U64" s="431">
        <f>SUM(U65:U66)</f>
        <v>80</v>
      </c>
      <c r="V64" s="12"/>
      <c r="W64" s="42"/>
      <c r="X64" s="12"/>
      <c r="Y64" s="43"/>
      <c r="Z64" s="43"/>
      <c r="AA64" s="42"/>
      <c r="AB64" s="42"/>
      <c r="AC64" s="42"/>
      <c r="AD64" s="42"/>
    </row>
    <row r="65" spans="2:30" s="11" customFormat="1" ht="30" customHeight="1" x14ac:dyDescent="0.3">
      <c r="B65" s="497" t="s">
        <v>257</v>
      </c>
      <c r="C65" s="498" t="s">
        <v>314</v>
      </c>
      <c r="D65" s="491" t="s">
        <v>205</v>
      </c>
      <c r="E65" s="114">
        <v>115</v>
      </c>
      <c r="F65" s="114"/>
      <c r="G65" s="507"/>
      <c r="H65" s="873">
        <v>18</v>
      </c>
      <c r="I65" s="473"/>
      <c r="J65" s="509"/>
      <c r="K65" s="508">
        <v>23</v>
      </c>
      <c r="L65" s="507">
        <v>92</v>
      </c>
      <c r="M65" s="507">
        <v>60</v>
      </c>
      <c r="N65" s="509">
        <f>L65-M65</f>
        <v>32</v>
      </c>
      <c r="O65" s="509">
        <v>60</v>
      </c>
      <c r="P65" s="47"/>
      <c r="Q65" s="50"/>
      <c r="R65" s="501"/>
      <c r="S65" s="503"/>
      <c r="T65" s="501">
        <v>52</v>
      </c>
      <c r="U65" s="502">
        <v>40</v>
      </c>
      <c r="V65" s="12"/>
      <c r="W65" s="55"/>
      <c r="X65" s="12"/>
      <c r="Y65" s="56"/>
      <c r="Z65" s="56"/>
      <c r="AA65" s="55"/>
      <c r="AB65" s="55"/>
      <c r="AC65" s="55"/>
      <c r="AD65" s="55"/>
    </row>
    <row r="66" spans="2:30" s="11" customFormat="1" ht="57.75" customHeight="1" x14ac:dyDescent="0.3">
      <c r="B66" s="499" t="s">
        <v>258</v>
      </c>
      <c r="C66" s="455" t="s">
        <v>315</v>
      </c>
      <c r="D66" s="756" t="s">
        <v>205</v>
      </c>
      <c r="E66" s="45">
        <v>137</v>
      </c>
      <c r="F66" s="45"/>
      <c r="G66" s="146"/>
      <c r="H66" s="874"/>
      <c r="I66" s="148"/>
      <c r="J66" s="457"/>
      <c r="K66" s="149">
        <v>19</v>
      </c>
      <c r="L66" s="146">
        <v>118</v>
      </c>
      <c r="M66" s="146">
        <v>80</v>
      </c>
      <c r="N66" s="457">
        <f>L66-M66</f>
        <v>38</v>
      </c>
      <c r="O66" s="457">
        <v>80</v>
      </c>
      <c r="P66" s="47"/>
      <c r="Q66" s="50"/>
      <c r="R66" s="481"/>
      <c r="S66" s="480"/>
      <c r="T66" s="481">
        <v>78</v>
      </c>
      <c r="U66" s="758">
        <v>40</v>
      </c>
      <c r="V66" s="12"/>
      <c r="W66" s="55"/>
      <c r="X66" s="12"/>
      <c r="Y66" s="56"/>
      <c r="Z66" s="56"/>
      <c r="AA66" s="55"/>
      <c r="AB66" s="55"/>
      <c r="AC66" s="55"/>
      <c r="AD66" s="55"/>
    </row>
    <row r="67" spans="2:30" s="11" customFormat="1" ht="43.5" customHeight="1" x14ac:dyDescent="0.3">
      <c r="B67" s="500" t="s">
        <v>259</v>
      </c>
      <c r="C67" s="463" t="s">
        <v>316</v>
      </c>
      <c r="D67" s="876" t="s">
        <v>262</v>
      </c>
      <c r="E67" s="59">
        <v>36</v>
      </c>
      <c r="F67" s="59"/>
      <c r="G67" s="121"/>
      <c r="H67" s="874"/>
      <c r="I67" s="123">
        <v>36</v>
      </c>
      <c r="J67" s="465"/>
      <c r="K67" s="165"/>
      <c r="L67" s="121"/>
      <c r="M67" s="121"/>
      <c r="N67" s="121"/>
      <c r="O67" s="465"/>
      <c r="P67" s="61"/>
      <c r="Q67" s="65"/>
      <c r="R67" s="496"/>
      <c r="S67" s="495"/>
      <c r="T67" s="482"/>
      <c r="U67" s="484">
        <v>36</v>
      </c>
      <c r="V67" s="4"/>
      <c r="W67" s="55"/>
      <c r="X67" s="12"/>
      <c r="Y67" s="56"/>
      <c r="Z67" s="56"/>
      <c r="AA67" s="55"/>
      <c r="AB67" s="55"/>
      <c r="AC67" s="55"/>
      <c r="AD67" s="55"/>
    </row>
    <row r="68" spans="2:30" s="4" customFormat="1" ht="66" customHeight="1" x14ac:dyDescent="0.3">
      <c r="B68" s="500" t="s">
        <v>260</v>
      </c>
      <c r="C68" s="467" t="s">
        <v>317</v>
      </c>
      <c r="D68" s="877"/>
      <c r="E68" s="59">
        <v>108</v>
      </c>
      <c r="F68" s="59"/>
      <c r="G68" s="121"/>
      <c r="H68" s="875"/>
      <c r="I68" s="123">
        <v>108</v>
      </c>
      <c r="J68" s="465"/>
      <c r="K68" s="165"/>
      <c r="L68" s="121"/>
      <c r="M68" s="121"/>
      <c r="N68" s="121"/>
      <c r="O68" s="465"/>
      <c r="P68" s="61"/>
      <c r="Q68" s="65"/>
      <c r="R68" s="496"/>
      <c r="S68" s="495"/>
      <c r="T68" s="482"/>
      <c r="U68" s="484">
        <v>108</v>
      </c>
      <c r="V68" s="11"/>
      <c r="W68" s="55" t="s">
        <v>77</v>
      </c>
      <c r="X68" s="12"/>
      <c r="Y68" s="56" t="s">
        <v>77</v>
      </c>
      <c r="Z68" s="56"/>
      <c r="AA68" s="55"/>
      <c r="AB68" s="55"/>
      <c r="AC68" s="55"/>
      <c r="AD68" s="55"/>
    </row>
    <row r="69" spans="2:30" s="11" customFormat="1" ht="27" customHeight="1" thickBot="1" x14ac:dyDescent="0.35">
      <c r="B69" s="119"/>
      <c r="C69" s="530" t="s">
        <v>55</v>
      </c>
      <c r="D69" s="531" t="s">
        <v>215</v>
      </c>
      <c r="E69" s="532">
        <v>18</v>
      </c>
      <c r="F69" s="532"/>
      <c r="G69" s="133"/>
      <c r="H69" s="134">
        <v>18</v>
      </c>
      <c r="I69" s="132"/>
      <c r="J69" s="533"/>
      <c r="K69" s="170"/>
      <c r="L69" s="133"/>
      <c r="M69" s="133"/>
      <c r="N69" s="133"/>
      <c r="O69" s="533"/>
      <c r="P69" s="128"/>
      <c r="Q69" s="131"/>
      <c r="R69" s="534"/>
      <c r="S69" s="439"/>
      <c r="T69" s="535"/>
      <c r="U69" s="88">
        <v>18</v>
      </c>
      <c r="V69" s="12"/>
      <c r="W69" s="12"/>
      <c r="X69" s="12"/>
      <c r="Y69" s="56"/>
      <c r="Z69" s="56"/>
      <c r="AA69" s="55"/>
      <c r="AB69" s="55"/>
      <c r="AC69" s="55"/>
      <c r="AD69" s="55"/>
    </row>
    <row r="70" spans="2:30" s="655" customFormat="1" ht="61.5" customHeight="1" thickBot="1" x14ac:dyDescent="0.35">
      <c r="B70" s="349" t="s">
        <v>318</v>
      </c>
      <c r="C70" s="344" t="s">
        <v>323</v>
      </c>
      <c r="D70" s="104" t="s">
        <v>337</v>
      </c>
      <c r="E70" s="33">
        <f>SUM(E71:E75)</f>
        <v>716</v>
      </c>
      <c r="F70" s="33">
        <v>0</v>
      </c>
      <c r="G70" s="38">
        <f>SUM(G71:G74)</f>
        <v>0</v>
      </c>
      <c r="H70" s="36">
        <f>SUM(H71)</f>
        <v>18</v>
      </c>
      <c r="I70" s="779">
        <f>SUM(I71:I75)</f>
        <v>324</v>
      </c>
      <c r="J70" s="780">
        <f>SUM(J71:J75)</f>
        <v>40</v>
      </c>
      <c r="K70" s="37">
        <f>SUM(K71:K75)</f>
        <v>28</v>
      </c>
      <c r="L70" s="35">
        <f>SUM(L71:L74)</f>
        <v>306</v>
      </c>
      <c r="M70" s="38">
        <f>SUM(M71:M75)</f>
        <v>170</v>
      </c>
      <c r="N70" s="38">
        <f>SUM(N71:N74)</f>
        <v>136</v>
      </c>
      <c r="O70" s="39">
        <f>SUM(O71:O74)</f>
        <v>170</v>
      </c>
      <c r="P70" s="35">
        <v>0</v>
      </c>
      <c r="Q70" s="40">
        <v>0</v>
      </c>
      <c r="R70" s="38">
        <f>SUM(R71:R74)</f>
        <v>0</v>
      </c>
      <c r="S70" s="36">
        <f>SUM(S71:S72)</f>
        <v>117</v>
      </c>
      <c r="T70" s="35">
        <f>SUM(T71:T72)</f>
        <v>149</v>
      </c>
      <c r="U70" s="431">
        <f>SUM(U71:U72)</f>
        <v>40</v>
      </c>
      <c r="V70" s="656"/>
      <c r="W70" s="42"/>
      <c r="X70" s="656"/>
      <c r="Y70" s="43"/>
      <c r="Z70" s="43"/>
      <c r="AA70" s="42"/>
      <c r="AB70" s="42"/>
      <c r="AC70" s="42"/>
      <c r="AD70" s="42"/>
    </row>
    <row r="71" spans="2:30" s="655" customFormat="1" ht="30" customHeight="1" x14ac:dyDescent="0.3">
      <c r="B71" s="497" t="s">
        <v>319</v>
      </c>
      <c r="C71" s="498" t="s">
        <v>324</v>
      </c>
      <c r="D71" s="491" t="s">
        <v>340</v>
      </c>
      <c r="E71" s="114">
        <v>120</v>
      </c>
      <c r="F71" s="114"/>
      <c r="G71" s="507"/>
      <c r="H71" s="873">
        <v>18</v>
      </c>
      <c r="I71" s="473"/>
      <c r="J71" s="509"/>
      <c r="K71" s="508">
        <v>26</v>
      </c>
      <c r="L71" s="507">
        <v>94</v>
      </c>
      <c r="M71" s="507">
        <v>60</v>
      </c>
      <c r="N71" s="509">
        <f>L71-M71</f>
        <v>34</v>
      </c>
      <c r="O71" s="509">
        <v>60</v>
      </c>
      <c r="P71" s="47"/>
      <c r="Q71" s="50"/>
      <c r="R71" s="501"/>
      <c r="S71" s="502">
        <v>58</v>
      </c>
      <c r="T71" s="774">
        <v>36</v>
      </c>
      <c r="U71" s="503"/>
      <c r="V71" s="656"/>
      <c r="W71" s="55"/>
      <c r="X71" s="656"/>
      <c r="Y71" s="56"/>
      <c r="Z71" s="56"/>
      <c r="AA71" s="55"/>
      <c r="AB71" s="55"/>
      <c r="AC71" s="55"/>
      <c r="AD71" s="55"/>
    </row>
    <row r="72" spans="2:30" s="655" customFormat="1" ht="57.75" customHeight="1" x14ac:dyDescent="0.3">
      <c r="B72" s="499" t="s">
        <v>320</v>
      </c>
      <c r="C72" s="455" t="s">
        <v>325</v>
      </c>
      <c r="D72" s="756" t="s">
        <v>335</v>
      </c>
      <c r="E72" s="45">
        <v>254</v>
      </c>
      <c r="F72" s="45"/>
      <c r="G72" s="146"/>
      <c r="H72" s="874"/>
      <c r="I72" s="148"/>
      <c r="J72" s="457">
        <v>40</v>
      </c>
      <c r="K72" s="149">
        <v>2</v>
      </c>
      <c r="L72" s="146">
        <v>212</v>
      </c>
      <c r="M72" s="146">
        <v>110</v>
      </c>
      <c r="N72" s="457">
        <f>L72-M72</f>
        <v>102</v>
      </c>
      <c r="O72" s="457">
        <v>110</v>
      </c>
      <c r="P72" s="47"/>
      <c r="Q72" s="50"/>
      <c r="R72" s="481"/>
      <c r="S72" s="758">
        <v>59</v>
      </c>
      <c r="T72" s="481">
        <v>113</v>
      </c>
      <c r="U72" s="758">
        <v>40</v>
      </c>
      <c r="V72" s="656"/>
      <c r="W72" s="55"/>
      <c r="X72" s="656"/>
      <c r="Y72" s="56"/>
      <c r="Z72" s="56"/>
      <c r="AA72" s="55"/>
      <c r="AB72" s="55"/>
      <c r="AC72" s="55"/>
      <c r="AD72" s="55"/>
    </row>
    <row r="73" spans="2:30" s="655" customFormat="1" ht="57" customHeight="1" x14ac:dyDescent="0.3">
      <c r="B73" s="500" t="s">
        <v>321</v>
      </c>
      <c r="C73" s="463" t="s">
        <v>326</v>
      </c>
      <c r="D73" s="771" t="s">
        <v>211</v>
      </c>
      <c r="E73" s="59">
        <v>36</v>
      </c>
      <c r="F73" s="59"/>
      <c r="G73" s="121"/>
      <c r="H73" s="874"/>
      <c r="I73" s="123">
        <v>36</v>
      </c>
      <c r="J73" s="465"/>
      <c r="K73" s="165"/>
      <c r="L73" s="121"/>
      <c r="M73" s="121"/>
      <c r="N73" s="121"/>
      <c r="O73" s="465"/>
      <c r="P73" s="61"/>
      <c r="Q73" s="65"/>
      <c r="R73" s="496"/>
      <c r="S73" s="495"/>
      <c r="T73" s="482"/>
      <c r="U73" s="484">
        <v>36</v>
      </c>
      <c r="V73" s="4"/>
      <c r="W73" s="55"/>
      <c r="X73" s="656"/>
      <c r="Y73" s="56"/>
      <c r="Z73" s="56"/>
      <c r="AA73" s="55"/>
      <c r="AB73" s="55"/>
      <c r="AC73" s="55"/>
      <c r="AD73" s="55"/>
    </row>
    <row r="74" spans="2:30" s="4" customFormat="1" ht="66" customHeight="1" x14ac:dyDescent="0.3">
      <c r="B74" s="500" t="s">
        <v>322</v>
      </c>
      <c r="C74" s="467" t="s">
        <v>327</v>
      </c>
      <c r="D74" s="756" t="s">
        <v>211</v>
      </c>
      <c r="E74" s="59">
        <v>288</v>
      </c>
      <c r="F74" s="59"/>
      <c r="G74" s="121"/>
      <c r="H74" s="875"/>
      <c r="I74" s="123">
        <v>288</v>
      </c>
      <c r="J74" s="465"/>
      <c r="K74" s="165"/>
      <c r="L74" s="121"/>
      <c r="M74" s="121"/>
      <c r="N74" s="121"/>
      <c r="O74" s="465"/>
      <c r="P74" s="61"/>
      <c r="Q74" s="65"/>
      <c r="R74" s="496"/>
      <c r="S74" s="495"/>
      <c r="T74" s="482"/>
      <c r="U74" s="484">
        <v>288</v>
      </c>
      <c r="V74" s="655"/>
      <c r="W74" s="55" t="s">
        <v>77</v>
      </c>
      <c r="X74" s="656"/>
      <c r="Y74" s="56" t="s">
        <v>77</v>
      </c>
      <c r="Z74" s="56"/>
      <c r="AA74" s="55"/>
      <c r="AB74" s="55"/>
      <c r="AC74" s="55"/>
      <c r="AD74" s="55"/>
    </row>
    <row r="75" spans="2:30" s="655" customFormat="1" ht="27" customHeight="1" thickBot="1" x14ac:dyDescent="0.35">
      <c r="B75" s="119"/>
      <c r="C75" s="530" t="s">
        <v>55</v>
      </c>
      <c r="D75" s="531" t="s">
        <v>215</v>
      </c>
      <c r="E75" s="532">
        <v>18</v>
      </c>
      <c r="F75" s="532"/>
      <c r="G75" s="133"/>
      <c r="H75" s="134">
        <v>18</v>
      </c>
      <c r="I75" s="132"/>
      <c r="J75" s="533"/>
      <c r="K75" s="170"/>
      <c r="L75" s="133"/>
      <c r="M75" s="133"/>
      <c r="N75" s="133"/>
      <c r="O75" s="533"/>
      <c r="P75" s="128"/>
      <c r="Q75" s="131"/>
      <c r="R75" s="534"/>
      <c r="S75" s="439"/>
      <c r="T75" s="535"/>
      <c r="U75" s="88">
        <v>18</v>
      </c>
      <c r="V75" s="656"/>
      <c r="W75" s="656"/>
      <c r="X75" s="656"/>
      <c r="Y75" s="56"/>
      <c r="Z75" s="56"/>
      <c r="AA75" s="55"/>
      <c r="AB75" s="55"/>
      <c r="AC75" s="55"/>
      <c r="AD75" s="55"/>
    </row>
    <row r="76" spans="2:30" s="11" customFormat="1" ht="27" customHeight="1" thickBot="1" x14ac:dyDescent="0.35">
      <c r="B76" s="511"/>
      <c r="C76" s="437" t="s">
        <v>40</v>
      </c>
      <c r="D76" s="438"/>
      <c r="E76" s="448"/>
      <c r="F76" s="449"/>
      <c r="G76" s="87"/>
      <c r="H76" s="89">
        <v>54</v>
      </c>
      <c r="I76" s="87"/>
      <c r="J76" s="452"/>
      <c r="K76" s="450"/>
      <c r="L76" s="87"/>
      <c r="M76" s="451"/>
      <c r="N76" s="451"/>
      <c r="O76" s="452"/>
      <c r="P76" s="87"/>
      <c r="Q76" s="88"/>
      <c r="R76" s="451"/>
      <c r="S76" s="439">
        <v>12</v>
      </c>
      <c r="T76" s="87">
        <v>18</v>
      </c>
      <c r="U76" s="88">
        <v>36</v>
      </c>
      <c r="W76" s="55"/>
      <c r="X76" s="12"/>
      <c r="Y76" s="43"/>
      <c r="Z76" s="43"/>
      <c r="AA76" s="42"/>
      <c r="AB76" s="42"/>
      <c r="AC76" s="42"/>
      <c r="AD76" s="42"/>
    </row>
    <row r="77" spans="2:30" s="11" customFormat="1" ht="27" customHeight="1" x14ac:dyDescent="0.3">
      <c r="B77" s="144"/>
      <c r="C77" s="145" t="s">
        <v>59</v>
      </c>
      <c r="D77" s="150"/>
      <c r="E77" s="151"/>
      <c r="F77" s="151"/>
      <c r="G77" s="49">
        <v>42</v>
      </c>
      <c r="H77" s="48">
        <f>H50</f>
        <v>66</v>
      </c>
      <c r="I77" s="47"/>
      <c r="J77" s="776"/>
      <c r="K77" s="152"/>
      <c r="L77" s="153"/>
      <c r="M77" s="154"/>
      <c r="N77" s="154"/>
      <c r="O77" s="155"/>
      <c r="P77" s="47"/>
      <c r="Q77" s="50">
        <v>18</v>
      </c>
      <c r="R77" s="146">
        <v>18</v>
      </c>
      <c r="S77" s="147">
        <v>18</v>
      </c>
      <c r="T77" s="148">
        <v>18</v>
      </c>
      <c r="U77" s="149">
        <v>36</v>
      </c>
      <c r="V77" s="12"/>
      <c r="X77" s="25"/>
    </row>
    <row r="78" spans="2:30" s="11" customFormat="1" ht="27" customHeight="1" x14ac:dyDescent="0.3">
      <c r="B78" s="157"/>
      <c r="C78" s="158" t="s">
        <v>60</v>
      </c>
      <c r="D78" s="159"/>
      <c r="E78" s="160"/>
      <c r="F78" s="160"/>
      <c r="G78" s="53"/>
      <c r="H78" s="62"/>
      <c r="I78" s="61"/>
      <c r="J78" s="64"/>
      <c r="K78" s="161"/>
      <c r="L78" s="162"/>
      <c r="M78" s="163"/>
      <c r="N78" s="163"/>
      <c r="O78" s="164"/>
      <c r="P78" s="61"/>
      <c r="Q78" s="65"/>
      <c r="R78" s="121"/>
      <c r="S78" s="122">
        <v>144</v>
      </c>
      <c r="T78" s="123">
        <v>144</v>
      </c>
      <c r="U78" s="165">
        <v>468</v>
      </c>
      <c r="V78" s="12"/>
      <c r="X78" s="12"/>
    </row>
    <row r="79" spans="2:30" s="11" customFormat="1" ht="27" customHeight="1" thickBot="1" x14ac:dyDescent="0.35">
      <c r="B79" s="166"/>
      <c r="C79" s="167" t="s">
        <v>61</v>
      </c>
      <c r="D79" s="168"/>
      <c r="E79" s="169"/>
      <c r="F79" s="169"/>
      <c r="G79" s="126"/>
      <c r="H79" s="127"/>
      <c r="I79" s="128"/>
      <c r="J79" s="130"/>
      <c r="K79" s="129">
        <f>K10+K33+K42+K50</f>
        <v>367</v>
      </c>
      <c r="L79" s="128"/>
      <c r="M79" s="126"/>
      <c r="N79" s="126"/>
      <c r="O79" s="130"/>
      <c r="P79" s="128">
        <v>32</v>
      </c>
      <c r="Q79" s="131">
        <v>78</v>
      </c>
      <c r="R79" s="133">
        <v>99</v>
      </c>
      <c r="S79" s="134">
        <v>117</v>
      </c>
      <c r="T79" s="132">
        <v>75</v>
      </c>
      <c r="U79" s="170">
        <v>24</v>
      </c>
      <c r="V79" s="12"/>
      <c r="W79" s="171"/>
      <c r="X79" s="25"/>
    </row>
    <row r="80" spans="2:30" s="4" customFormat="1" ht="27" customHeight="1" x14ac:dyDescent="0.3">
      <c r="B80" s="878" t="s">
        <v>62</v>
      </c>
      <c r="C80" s="879"/>
      <c r="D80" s="176" t="s">
        <v>354</v>
      </c>
      <c r="E80" s="172">
        <f>SUM(E10,E33,E42,E50)</f>
        <v>4212</v>
      </c>
      <c r="F80" s="151">
        <v>0</v>
      </c>
      <c r="G80" s="154">
        <v>42</v>
      </c>
      <c r="H80" s="212">
        <f>SUM(H77)</f>
        <v>66</v>
      </c>
      <c r="I80" s="778">
        <f>SUM(I10,I33,I42,I50,)</f>
        <v>756</v>
      </c>
      <c r="J80" s="781">
        <f>SUM(J10,J33,J42,J50,)</f>
        <v>58</v>
      </c>
      <c r="K80" s="152">
        <f>SUM(K79)</f>
        <v>367</v>
      </c>
      <c r="L80" s="153">
        <f>SUM(L10,L33,L42,L50)</f>
        <v>2923</v>
      </c>
      <c r="M80" s="154">
        <f>SUM(M10,M33,M42,M50,)</f>
        <v>1064</v>
      </c>
      <c r="N80" s="154">
        <f>SUM(N10,N33,N42,N50)</f>
        <v>1556.5</v>
      </c>
      <c r="O80" s="155">
        <f>SUM(O10,O33,O42,O50)</f>
        <v>1366.5</v>
      </c>
      <c r="P80" s="153">
        <f>SUM(P10,)</f>
        <v>580</v>
      </c>
      <c r="Q80" s="156">
        <f>SUM(Q10,)</f>
        <v>768</v>
      </c>
      <c r="R80" s="213">
        <f>SUM(R33,R42,R50)</f>
        <v>495</v>
      </c>
      <c r="S80" s="214">
        <f>SUM(S33,S42,S50)</f>
        <v>585</v>
      </c>
      <c r="T80" s="215">
        <f>SUM(T33,T42,T50,)</f>
        <v>375</v>
      </c>
      <c r="U80" s="216">
        <f>SUM(U33,U42,U50,)</f>
        <v>120</v>
      </c>
      <c r="V80" s="12"/>
      <c r="W80" s="171"/>
      <c r="X80" s="25"/>
    </row>
    <row r="81" spans="2:24" s="4" customFormat="1" ht="27" customHeight="1" x14ac:dyDescent="0.3">
      <c r="B81" s="173" t="s">
        <v>63</v>
      </c>
      <c r="C81" s="174" t="s">
        <v>64</v>
      </c>
      <c r="D81" s="175"/>
      <c r="E81" s="59">
        <v>216</v>
      </c>
      <c r="F81" s="59">
        <v>216</v>
      </c>
      <c r="G81" s="53"/>
      <c r="H81" s="62"/>
      <c r="I81" s="61"/>
      <c r="J81" s="64"/>
      <c r="K81" s="63"/>
      <c r="L81" s="61"/>
      <c r="M81" s="53"/>
      <c r="N81" s="53"/>
      <c r="O81" s="64"/>
      <c r="P81" s="61"/>
      <c r="Q81" s="65"/>
      <c r="R81" s="121"/>
      <c r="S81" s="122"/>
      <c r="T81" s="123"/>
      <c r="U81" s="165">
        <v>216</v>
      </c>
      <c r="V81" s="12"/>
      <c r="W81" s="11"/>
      <c r="X81" s="12"/>
    </row>
    <row r="82" spans="2:24" s="4" customFormat="1" ht="27" customHeight="1" thickBot="1" x14ac:dyDescent="0.35">
      <c r="B82" s="880" t="s">
        <v>65</v>
      </c>
      <c r="C82" s="881"/>
      <c r="D82" s="176"/>
      <c r="E82" s="177">
        <f>SUM(E80:E81)</f>
        <v>4428</v>
      </c>
      <c r="F82" s="178">
        <f>SUM(F81)</f>
        <v>216</v>
      </c>
      <c r="G82" s="179">
        <f>SUM(G80:G81)</f>
        <v>42</v>
      </c>
      <c r="H82" s="180">
        <f t="shared" ref="H82:O82" si="8">SUM(H80)</f>
        <v>66</v>
      </c>
      <c r="I82" s="783">
        <f t="shared" si="8"/>
        <v>756</v>
      </c>
      <c r="J82" s="782">
        <f t="shared" si="8"/>
        <v>58</v>
      </c>
      <c r="K82" s="181">
        <f t="shared" si="8"/>
        <v>367</v>
      </c>
      <c r="L82" s="182">
        <f t="shared" si="8"/>
        <v>2923</v>
      </c>
      <c r="M82" s="183">
        <f>SUM(M80)</f>
        <v>1064</v>
      </c>
      <c r="N82" s="183">
        <f t="shared" si="8"/>
        <v>1556.5</v>
      </c>
      <c r="O82" s="184">
        <f t="shared" si="8"/>
        <v>1366.5</v>
      </c>
      <c r="P82" s="182">
        <f>SUM(P77:P81)</f>
        <v>612</v>
      </c>
      <c r="Q82" s="185">
        <f>SUM(Q77:Q81)</f>
        <v>864</v>
      </c>
      <c r="R82" s="186">
        <f>SUM(R77:R81)</f>
        <v>612</v>
      </c>
      <c r="S82" s="187">
        <f>SUM(S77:S81)</f>
        <v>864</v>
      </c>
      <c r="T82" s="188">
        <f t="shared" ref="T82" si="9">SUM(T77:T80)</f>
        <v>612</v>
      </c>
      <c r="U82" s="189">
        <f>SUM(U77:U81)</f>
        <v>864</v>
      </c>
      <c r="V82" s="190"/>
      <c r="X82" s="12"/>
    </row>
    <row r="83" spans="2:24" s="4" customFormat="1" ht="23.25" customHeight="1" x14ac:dyDescent="0.3">
      <c r="B83" s="909" t="s">
        <v>351</v>
      </c>
      <c r="C83" s="910"/>
      <c r="D83" s="911"/>
      <c r="E83" s="918" t="s">
        <v>66</v>
      </c>
      <c r="F83" s="921" t="s">
        <v>67</v>
      </c>
      <c r="G83" s="922"/>
      <c r="H83" s="922"/>
      <c r="I83" s="922"/>
      <c r="J83" s="922"/>
      <c r="K83" s="922"/>
      <c r="L83" s="922"/>
      <c r="M83" s="922"/>
      <c r="N83" s="922"/>
      <c r="O83" s="922"/>
      <c r="P83" s="51">
        <f>P79+P80</f>
        <v>612</v>
      </c>
      <c r="Q83" s="49">
        <f>Q79+Q80</f>
        <v>846</v>
      </c>
      <c r="R83" s="51">
        <f>R79+R80</f>
        <v>594</v>
      </c>
      <c r="S83" s="49">
        <f t="shared" ref="S83:U83" si="10">S79+S80</f>
        <v>702</v>
      </c>
      <c r="T83" s="51">
        <f t="shared" si="10"/>
        <v>450</v>
      </c>
      <c r="U83" s="52">
        <f t="shared" si="10"/>
        <v>144</v>
      </c>
      <c r="V83" s="423">
        <f>SUM(P83:U83)</f>
        <v>3348</v>
      </c>
      <c r="W83" s="191" t="s">
        <v>342</v>
      </c>
      <c r="X83" s="12"/>
    </row>
    <row r="84" spans="2:24" s="11" customFormat="1" ht="23.25" customHeight="1" x14ac:dyDescent="0.3">
      <c r="B84" s="912"/>
      <c r="C84" s="913"/>
      <c r="D84" s="914"/>
      <c r="E84" s="919"/>
      <c r="F84" s="923" t="s">
        <v>68</v>
      </c>
      <c r="G84" s="924"/>
      <c r="H84" s="924"/>
      <c r="I84" s="924"/>
      <c r="J84" s="924"/>
      <c r="K84" s="924"/>
      <c r="L84" s="924"/>
      <c r="M84" s="924"/>
      <c r="N84" s="924"/>
      <c r="O84" s="924"/>
      <c r="P84" s="61"/>
      <c r="Q84" s="65"/>
      <c r="R84" s="53"/>
      <c r="S84" s="62">
        <v>36</v>
      </c>
      <c r="T84" s="61">
        <v>36</v>
      </c>
      <c r="U84" s="65">
        <v>72</v>
      </c>
      <c r="V84" s="424">
        <f>SUM(R84:U84)</f>
        <v>144</v>
      </c>
      <c r="W84" s="99" t="s">
        <v>216</v>
      </c>
      <c r="X84" s="12"/>
    </row>
    <row r="85" spans="2:24" s="11" customFormat="1" ht="23.25" customHeight="1" x14ac:dyDescent="0.3">
      <c r="B85" s="912"/>
      <c r="C85" s="913"/>
      <c r="D85" s="914"/>
      <c r="E85" s="919"/>
      <c r="F85" s="923" t="s">
        <v>69</v>
      </c>
      <c r="G85" s="924"/>
      <c r="H85" s="924"/>
      <c r="I85" s="924"/>
      <c r="J85" s="924"/>
      <c r="K85" s="924"/>
      <c r="L85" s="924"/>
      <c r="M85" s="924"/>
      <c r="N85" s="924"/>
      <c r="O85" s="924"/>
      <c r="P85" s="61"/>
      <c r="Q85" s="65"/>
      <c r="R85" s="53"/>
      <c r="S85" s="62">
        <v>108</v>
      </c>
      <c r="T85" s="61">
        <v>108</v>
      </c>
      <c r="U85" s="65">
        <v>396</v>
      </c>
      <c r="V85" s="424">
        <f t="shared" ref="V85" si="11">SUM(R85:U85)</f>
        <v>612</v>
      </c>
      <c r="W85" s="99" t="s">
        <v>352</v>
      </c>
      <c r="X85" s="12"/>
    </row>
    <row r="86" spans="2:24" s="11" customFormat="1" ht="23.25" customHeight="1" x14ac:dyDescent="0.3">
      <c r="B86" s="912"/>
      <c r="C86" s="913"/>
      <c r="D86" s="914"/>
      <c r="E86" s="919"/>
      <c r="F86" s="925" t="s">
        <v>70</v>
      </c>
      <c r="G86" s="926"/>
      <c r="H86" s="926"/>
      <c r="I86" s="926"/>
      <c r="J86" s="926"/>
      <c r="K86" s="926"/>
      <c r="L86" s="926"/>
      <c r="M86" s="926"/>
      <c r="N86" s="926"/>
      <c r="O86" s="926"/>
      <c r="P86" s="685"/>
      <c r="Q86" s="772">
        <v>3</v>
      </c>
      <c r="R86" s="123">
        <v>3</v>
      </c>
      <c r="S86" s="469" t="s">
        <v>329</v>
      </c>
      <c r="T86" s="123" t="s">
        <v>272</v>
      </c>
      <c r="U86" s="469" t="s">
        <v>334</v>
      </c>
      <c r="V86" s="426" t="s">
        <v>344</v>
      </c>
      <c r="W86" s="57" t="s">
        <v>343</v>
      </c>
      <c r="X86" s="12"/>
    </row>
    <row r="87" spans="2:24" s="11" customFormat="1" ht="23.25" customHeight="1" x14ac:dyDescent="0.3">
      <c r="B87" s="912"/>
      <c r="C87" s="913"/>
      <c r="D87" s="914"/>
      <c r="E87" s="919"/>
      <c r="F87" s="923" t="s">
        <v>71</v>
      </c>
      <c r="G87" s="924"/>
      <c r="H87" s="924"/>
      <c r="I87" s="924"/>
      <c r="J87" s="924"/>
      <c r="K87" s="924"/>
      <c r="L87" s="924"/>
      <c r="M87" s="924"/>
      <c r="N87" s="924"/>
      <c r="O87" s="924"/>
      <c r="P87" s="61">
        <v>2</v>
      </c>
      <c r="Q87" s="773" t="s">
        <v>254</v>
      </c>
      <c r="R87" s="123">
        <v>3</v>
      </c>
      <c r="S87" s="469" t="s">
        <v>331</v>
      </c>
      <c r="T87" s="123" t="s">
        <v>341</v>
      </c>
      <c r="U87" s="469" t="s">
        <v>353</v>
      </c>
      <c r="V87" s="425" t="s">
        <v>355</v>
      </c>
      <c r="W87" s="44"/>
      <c r="X87" s="12"/>
    </row>
    <row r="88" spans="2:24" ht="23.25" customHeight="1" x14ac:dyDescent="0.3">
      <c r="B88" s="912"/>
      <c r="C88" s="913"/>
      <c r="D88" s="914"/>
      <c r="E88" s="919"/>
      <c r="F88" s="923" t="s">
        <v>72</v>
      </c>
      <c r="G88" s="924"/>
      <c r="H88" s="924"/>
      <c r="I88" s="924"/>
      <c r="J88" s="924"/>
      <c r="K88" s="924"/>
      <c r="L88" s="924"/>
      <c r="M88" s="924"/>
      <c r="N88" s="924"/>
      <c r="O88" s="924"/>
      <c r="P88" s="69"/>
      <c r="Q88" s="74"/>
      <c r="R88" s="529"/>
      <c r="S88" s="541"/>
      <c r="T88" s="529"/>
      <c r="U88" s="541"/>
      <c r="V88" s="4"/>
      <c r="W88" s="192"/>
    </row>
    <row r="89" spans="2:24" ht="23.25" customHeight="1" thickBot="1" x14ac:dyDescent="0.35">
      <c r="B89" s="915"/>
      <c r="C89" s="916"/>
      <c r="D89" s="917"/>
      <c r="E89" s="920"/>
      <c r="F89" s="927" t="s">
        <v>64</v>
      </c>
      <c r="G89" s="928"/>
      <c r="H89" s="928"/>
      <c r="I89" s="928"/>
      <c r="J89" s="928"/>
      <c r="K89" s="928"/>
      <c r="L89" s="928"/>
      <c r="M89" s="928"/>
      <c r="N89" s="928"/>
      <c r="O89" s="928"/>
      <c r="P89" s="195"/>
      <c r="Q89" s="196"/>
      <c r="R89" s="126"/>
      <c r="S89" s="127"/>
      <c r="T89" s="128"/>
      <c r="U89" s="131"/>
      <c r="V89" s="427">
        <v>216</v>
      </c>
      <c r="W89" s="197" t="s">
        <v>261</v>
      </c>
    </row>
    <row r="90" spans="2:24" ht="22.5" customHeight="1" thickBot="1" x14ac:dyDescent="0.35">
      <c r="B90" s="198"/>
      <c r="C90" s="198"/>
      <c r="D90" s="198"/>
      <c r="E90" s="199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1"/>
      <c r="Q90" s="201"/>
      <c r="R90" s="12"/>
      <c r="S90" s="12"/>
      <c r="T90" s="12"/>
      <c r="U90" s="12"/>
      <c r="V90" s="90"/>
      <c r="W90" s="202" t="s">
        <v>217</v>
      </c>
    </row>
    <row r="91" spans="2:24" ht="16.5" customHeight="1" x14ac:dyDescent="0.35">
      <c r="B91" s="203" t="s">
        <v>73</v>
      </c>
      <c r="C91" s="204"/>
      <c r="D91" s="204"/>
      <c r="F91" s="11"/>
      <c r="G91" s="11"/>
      <c r="H91" s="11"/>
      <c r="I91" s="11"/>
      <c r="J91" s="655"/>
      <c r="K91" s="205"/>
      <c r="L91" s="11"/>
      <c r="M91" s="11"/>
      <c r="N91" s="11"/>
      <c r="O91" s="11"/>
      <c r="P91" s="11"/>
      <c r="Q91" s="11"/>
      <c r="R91" s="7"/>
      <c r="S91" s="7"/>
      <c r="T91" s="7"/>
      <c r="U91" s="7"/>
    </row>
    <row r="92" spans="2:24" ht="16.5" customHeight="1" x14ac:dyDescent="0.35">
      <c r="B92" s="204"/>
      <c r="C92" s="204"/>
      <c r="D92" s="204"/>
    </row>
    <row r="93" spans="2:24" ht="16.5" customHeight="1" x14ac:dyDescent="0.35">
      <c r="B93" s="211"/>
      <c r="C93" s="207" t="s">
        <v>74</v>
      </c>
      <c r="D93" s="208"/>
    </row>
    <row r="94" spans="2:24" ht="16.5" customHeight="1" x14ac:dyDescent="0.35">
      <c r="B94" s="1"/>
      <c r="C94" s="207" t="s">
        <v>75</v>
      </c>
      <c r="D94" s="208"/>
    </row>
    <row r="95" spans="2:24" ht="18" x14ac:dyDescent="0.35">
      <c r="B95" s="2"/>
      <c r="C95" s="207" t="s">
        <v>76</v>
      </c>
      <c r="D95" s="208"/>
      <c r="T95" s="194" t="s">
        <v>77</v>
      </c>
    </row>
    <row r="96" spans="2:24" ht="18" x14ac:dyDescent="0.35">
      <c r="B96" s="11"/>
      <c r="C96" s="207"/>
      <c r="D96" s="208"/>
    </row>
    <row r="97" spans="2:24" ht="18" x14ac:dyDescent="0.35">
      <c r="C97" s="207"/>
      <c r="D97" s="208"/>
    </row>
    <row r="98" spans="2:24" ht="18" x14ac:dyDescent="0.35">
      <c r="C98" s="207"/>
      <c r="D98" s="208"/>
    </row>
    <row r="99" spans="2:24" ht="18" x14ac:dyDescent="0.35">
      <c r="C99" s="204"/>
      <c r="D99" s="204"/>
    </row>
    <row r="104" spans="2:24" ht="15" customHeight="1" x14ac:dyDescent="0.3">
      <c r="X104" s="194"/>
    </row>
    <row r="106" spans="2:24" x14ac:dyDescent="0.3">
      <c r="B106" s="194"/>
    </row>
    <row r="107" spans="2:24" x14ac:dyDescent="0.3">
      <c r="K107" s="210"/>
    </row>
  </sheetData>
  <mergeCells count="49">
    <mergeCell ref="P2:U4"/>
    <mergeCell ref="I2:O4"/>
    <mergeCell ref="T5:U5"/>
    <mergeCell ref="T7:T9"/>
    <mergeCell ref="U7:U9"/>
    <mergeCell ref="J5:J9"/>
    <mergeCell ref="R5:S5"/>
    <mergeCell ref="I5:I9"/>
    <mergeCell ref="K5:K9"/>
    <mergeCell ref="L5:L9"/>
    <mergeCell ref="M5:O5"/>
    <mergeCell ref="M6:M9"/>
    <mergeCell ref="N6:N9"/>
    <mergeCell ref="R7:R9"/>
    <mergeCell ref="S7:S9"/>
    <mergeCell ref="P7:P9"/>
    <mergeCell ref="B83:D89"/>
    <mergeCell ref="E83:E89"/>
    <mergeCell ref="F83:O83"/>
    <mergeCell ref="F84:O84"/>
    <mergeCell ref="F85:O85"/>
    <mergeCell ref="F86:O86"/>
    <mergeCell ref="F87:O87"/>
    <mergeCell ref="F88:O88"/>
    <mergeCell ref="F89:O89"/>
    <mergeCell ref="B2:B9"/>
    <mergeCell ref="C2:C9"/>
    <mergeCell ref="D2:D9"/>
    <mergeCell ref="D14:D15"/>
    <mergeCell ref="D19:D20"/>
    <mergeCell ref="G5:G9"/>
    <mergeCell ref="O6:O9"/>
    <mergeCell ref="H5:H9"/>
    <mergeCell ref="D39:D40"/>
    <mergeCell ref="D53:D56"/>
    <mergeCell ref="E2:E9"/>
    <mergeCell ref="F2:F9"/>
    <mergeCell ref="G2:H4"/>
    <mergeCell ref="D61:D62"/>
    <mergeCell ref="H71:H74"/>
    <mergeCell ref="D67:D68"/>
    <mergeCell ref="B80:C80"/>
    <mergeCell ref="B82:C82"/>
    <mergeCell ref="Q7:Q9"/>
    <mergeCell ref="P5:Q5"/>
    <mergeCell ref="V57:V59"/>
    <mergeCell ref="H59:H62"/>
    <mergeCell ref="H65:H68"/>
    <mergeCell ref="H53:H56"/>
  </mergeCells>
  <phoneticPr fontId="25" type="noConversion"/>
  <pageMargins left="0.7" right="0.7" top="0.75" bottom="0.75" header="0.3" footer="0.3"/>
  <pageSetup paperSize="9" orientation="portrait" r:id="rId1"/>
  <ignoredErrors>
    <ignoredError sqref="F82 M58 L5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30"/>
  <sheetViews>
    <sheetView topLeftCell="A14" workbookViewId="0">
      <selection activeCell="E19" sqref="E19:E20"/>
    </sheetView>
  </sheetViews>
  <sheetFormatPr defaultColWidth="9.109375" defaultRowHeight="18" x14ac:dyDescent="0.35"/>
  <cols>
    <col min="1" max="1" width="2" style="282" customWidth="1"/>
    <col min="2" max="2" width="11.5546875" style="282" customWidth="1"/>
    <col min="3" max="3" width="14.44140625" style="282" customWidth="1"/>
    <col min="4" max="4" width="101" style="282" customWidth="1"/>
    <col min="5" max="5" width="29.6640625" style="282" customWidth="1"/>
    <col min="6" max="16384" width="9.109375" style="282"/>
  </cols>
  <sheetData>
    <row r="1" spans="2:8" x14ac:dyDescent="0.35">
      <c r="B1" s="281" t="s">
        <v>157</v>
      </c>
    </row>
    <row r="2" spans="2:8" ht="18.600000000000001" thickBot="1" x14ac:dyDescent="0.4"/>
    <row r="3" spans="2:8" x14ac:dyDescent="0.35">
      <c r="B3" s="953" t="s">
        <v>158</v>
      </c>
      <c r="C3" s="955" t="s">
        <v>0</v>
      </c>
      <c r="D3" s="957" t="s">
        <v>159</v>
      </c>
      <c r="E3" s="959" t="s">
        <v>160</v>
      </c>
    </row>
    <row r="4" spans="2:8" ht="38.25" customHeight="1" thickBot="1" x14ac:dyDescent="0.4">
      <c r="B4" s="954"/>
      <c r="C4" s="956"/>
      <c r="D4" s="958"/>
      <c r="E4" s="960"/>
    </row>
    <row r="5" spans="2:8" x14ac:dyDescent="0.35">
      <c r="B5" s="949">
        <v>2</v>
      </c>
      <c r="C5" s="525" t="s">
        <v>28</v>
      </c>
      <c r="D5" s="525" t="s">
        <v>247</v>
      </c>
      <c r="E5" s="951" t="s">
        <v>161</v>
      </c>
    </row>
    <row r="6" spans="2:8" ht="18.600000000000001" thickBot="1" x14ac:dyDescent="0.4">
      <c r="B6" s="950"/>
      <c r="C6" s="526" t="s">
        <v>29</v>
      </c>
      <c r="D6" s="526" t="s">
        <v>231</v>
      </c>
      <c r="E6" s="952"/>
    </row>
    <row r="7" spans="2:8" x14ac:dyDescent="0.35">
      <c r="B7" s="945">
        <v>2</v>
      </c>
      <c r="C7" s="525" t="s">
        <v>33</v>
      </c>
      <c r="D7" s="525" t="s">
        <v>196</v>
      </c>
      <c r="E7" s="947" t="s">
        <v>162</v>
      </c>
    </row>
    <row r="8" spans="2:8" ht="18.600000000000001" thickBot="1" x14ac:dyDescent="0.4">
      <c r="B8" s="946"/>
      <c r="C8" s="524" t="s">
        <v>34</v>
      </c>
      <c r="D8" s="524" t="s">
        <v>197</v>
      </c>
      <c r="E8" s="948"/>
    </row>
    <row r="9" spans="2:8" x14ac:dyDescent="0.35">
      <c r="B9" s="949">
        <v>4</v>
      </c>
      <c r="C9" s="191" t="s">
        <v>226</v>
      </c>
      <c r="D9" s="120" t="s">
        <v>210</v>
      </c>
      <c r="E9" s="947" t="s">
        <v>163</v>
      </c>
      <c r="H9" s="282" t="s">
        <v>77</v>
      </c>
    </row>
    <row r="10" spans="2:8" ht="18.600000000000001" thickBot="1" x14ac:dyDescent="0.4">
      <c r="B10" s="950"/>
      <c r="C10" s="197" t="s">
        <v>227</v>
      </c>
      <c r="D10" s="125" t="s">
        <v>255</v>
      </c>
      <c r="E10" s="948"/>
    </row>
    <row r="11" spans="2:8" x14ac:dyDescent="0.35">
      <c r="B11" s="961">
        <v>4</v>
      </c>
      <c r="C11" s="97" t="s">
        <v>232</v>
      </c>
      <c r="D11" s="100" t="s">
        <v>304</v>
      </c>
      <c r="E11" s="962" t="s">
        <v>164</v>
      </c>
    </row>
    <row r="12" spans="2:8" x14ac:dyDescent="0.35">
      <c r="B12" s="961"/>
      <c r="C12" s="97" t="s">
        <v>233</v>
      </c>
      <c r="D12" s="100" t="s">
        <v>305</v>
      </c>
      <c r="E12" s="962"/>
    </row>
    <row r="13" spans="2:8" ht="36" x14ac:dyDescent="0.35">
      <c r="B13" s="961"/>
      <c r="C13" s="97" t="s">
        <v>53</v>
      </c>
      <c r="D13" s="100" t="s">
        <v>306</v>
      </c>
      <c r="E13" s="962"/>
    </row>
    <row r="14" spans="2:8" ht="36.6" thickBot="1" x14ac:dyDescent="0.4">
      <c r="B14" s="961"/>
      <c r="C14" s="99" t="s">
        <v>54</v>
      </c>
      <c r="D14" s="100" t="s">
        <v>307</v>
      </c>
      <c r="E14" s="962"/>
    </row>
    <row r="15" spans="2:8" ht="36" x14ac:dyDescent="0.35">
      <c r="B15" s="949">
        <v>5</v>
      </c>
      <c r="C15" s="112" t="s">
        <v>57</v>
      </c>
      <c r="D15" s="113" t="s">
        <v>311</v>
      </c>
      <c r="E15" s="951" t="s">
        <v>253</v>
      </c>
    </row>
    <row r="16" spans="2:8" ht="54.6" thickBot="1" x14ac:dyDescent="0.4">
      <c r="B16" s="950"/>
      <c r="C16" s="124" t="s">
        <v>58</v>
      </c>
      <c r="D16" s="125" t="s">
        <v>312</v>
      </c>
      <c r="E16" s="952"/>
    </row>
    <row r="17" spans="2:5" ht="36" x14ac:dyDescent="0.35">
      <c r="B17" s="949">
        <v>6</v>
      </c>
      <c r="C17" s="112" t="s">
        <v>259</v>
      </c>
      <c r="D17" s="113" t="s">
        <v>316</v>
      </c>
      <c r="E17" s="951" t="s">
        <v>262</v>
      </c>
    </row>
    <row r="18" spans="2:5" ht="54.6" thickBot="1" x14ac:dyDescent="0.4">
      <c r="B18" s="950"/>
      <c r="C18" s="124" t="s">
        <v>260</v>
      </c>
      <c r="D18" s="125" t="s">
        <v>317</v>
      </c>
      <c r="E18" s="952"/>
    </row>
    <row r="19" spans="2:5" x14ac:dyDescent="0.35">
      <c r="B19" s="949">
        <v>4</v>
      </c>
      <c r="C19" s="191" t="s">
        <v>319</v>
      </c>
      <c r="D19" s="113" t="s">
        <v>324</v>
      </c>
      <c r="E19" s="951" t="s">
        <v>263</v>
      </c>
    </row>
    <row r="20" spans="2:5" ht="18.600000000000001" thickBot="1" x14ac:dyDescent="0.4">
      <c r="B20" s="950"/>
      <c r="C20" s="197" t="s">
        <v>320</v>
      </c>
      <c r="D20" s="545" t="s">
        <v>325</v>
      </c>
      <c r="E20" s="952"/>
    </row>
    <row r="21" spans="2:5" x14ac:dyDescent="0.35">
      <c r="B21" s="283"/>
      <c r="C21" s="284"/>
      <c r="D21" s="285"/>
      <c r="E21" s="286"/>
    </row>
    <row r="22" spans="2:5" x14ac:dyDescent="0.35">
      <c r="B22" s="287" t="s">
        <v>73</v>
      </c>
      <c r="C22" s="261"/>
      <c r="D22" s="261"/>
    </row>
    <row r="23" spans="2:5" x14ac:dyDescent="0.35">
      <c r="B23" s="261"/>
      <c r="C23" s="261"/>
      <c r="D23" s="261"/>
    </row>
    <row r="24" spans="2:5" x14ac:dyDescent="0.35">
      <c r="B24" s="288" t="s">
        <v>165</v>
      </c>
      <c r="C24" s="289"/>
      <c r="D24" s="261"/>
    </row>
    <row r="25" spans="2:5" x14ac:dyDescent="0.35">
      <c r="B25" s="288" t="s">
        <v>166</v>
      </c>
      <c r="C25" s="289"/>
      <c r="D25" s="261"/>
    </row>
    <row r="26" spans="2:5" x14ac:dyDescent="0.35">
      <c r="B26" s="288" t="s">
        <v>167</v>
      </c>
      <c r="C26" s="289"/>
      <c r="D26" s="261"/>
    </row>
    <row r="27" spans="2:5" x14ac:dyDescent="0.35">
      <c r="B27" s="288" t="s">
        <v>168</v>
      </c>
      <c r="C27" s="289"/>
      <c r="D27" s="261"/>
    </row>
    <row r="28" spans="2:5" x14ac:dyDescent="0.35">
      <c r="B28" s="288" t="s">
        <v>169</v>
      </c>
      <c r="C28" s="289"/>
      <c r="D28" s="261"/>
    </row>
    <row r="29" spans="2:5" x14ac:dyDescent="0.35">
      <c r="B29" s="288" t="s">
        <v>170</v>
      </c>
      <c r="C29" s="289"/>
      <c r="D29" s="261"/>
    </row>
    <row r="30" spans="2:5" x14ac:dyDescent="0.35">
      <c r="B30" s="261" t="s">
        <v>171</v>
      </c>
      <c r="C30" s="261"/>
      <c r="D30" s="261"/>
    </row>
  </sheetData>
  <mergeCells count="18">
    <mergeCell ref="B3:B4"/>
    <mergeCell ref="C3:C4"/>
    <mergeCell ref="D3:D4"/>
    <mergeCell ref="E3:E4"/>
    <mergeCell ref="B15:B16"/>
    <mergeCell ref="E15:E16"/>
    <mergeCell ref="B5:B6"/>
    <mergeCell ref="E5:E6"/>
    <mergeCell ref="B9:B10"/>
    <mergeCell ref="E9:E10"/>
    <mergeCell ref="B11:B14"/>
    <mergeCell ref="E11:E14"/>
    <mergeCell ref="B7:B8"/>
    <mergeCell ref="E7:E8"/>
    <mergeCell ref="B17:B18"/>
    <mergeCell ref="E17:E18"/>
    <mergeCell ref="B19:B20"/>
    <mergeCell ref="E19:E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3"/>
  <sheetViews>
    <sheetView workbookViewId="0">
      <selection activeCell="D10" sqref="D10"/>
    </sheetView>
  </sheetViews>
  <sheetFormatPr defaultColWidth="9.109375" defaultRowHeight="18" x14ac:dyDescent="0.3"/>
  <cols>
    <col min="1" max="1" width="3.44140625" style="284" customWidth="1"/>
    <col min="2" max="2" width="13.88671875" style="284" customWidth="1"/>
    <col min="3" max="3" width="74.5546875" style="284" customWidth="1"/>
    <col min="4" max="4" width="36.33203125" style="284" customWidth="1"/>
    <col min="5" max="5" width="37.6640625" style="284" customWidth="1"/>
    <col min="6" max="6" width="11.88671875" style="284" customWidth="1"/>
    <col min="7" max="8" width="13.5546875" style="284" customWidth="1"/>
    <col min="9" max="16384" width="9.109375" style="284"/>
  </cols>
  <sheetData>
    <row r="1" spans="2:8" x14ac:dyDescent="0.3">
      <c r="B1" s="290" t="s">
        <v>172</v>
      </c>
    </row>
    <row r="2" spans="2:8" ht="18.600000000000001" thickBot="1" x14ac:dyDescent="0.35"/>
    <row r="3" spans="2:8" ht="33" customHeight="1" x14ac:dyDescent="0.3">
      <c r="B3" s="973" t="s">
        <v>0</v>
      </c>
      <c r="C3" s="975" t="s">
        <v>173</v>
      </c>
      <c r="D3" s="975" t="s">
        <v>174</v>
      </c>
      <c r="E3" s="975" t="s">
        <v>345</v>
      </c>
      <c r="F3" s="975" t="s">
        <v>175</v>
      </c>
      <c r="G3" s="963" t="s">
        <v>176</v>
      </c>
      <c r="H3" s="964"/>
    </row>
    <row r="4" spans="2:8" ht="18.600000000000001" thickBot="1" x14ac:dyDescent="0.35">
      <c r="B4" s="974"/>
      <c r="C4" s="976"/>
      <c r="D4" s="976"/>
      <c r="E4" s="976"/>
      <c r="F4" s="980"/>
      <c r="G4" s="513" t="s">
        <v>152</v>
      </c>
      <c r="H4" s="514" t="s">
        <v>177</v>
      </c>
    </row>
    <row r="5" spans="2:8" s="295" customFormat="1" ht="25.5" customHeight="1" x14ac:dyDescent="0.3">
      <c r="B5" s="965" t="s">
        <v>52</v>
      </c>
      <c r="C5" s="967" t="s">
        <v>303</v>
      </c>
      <c r="D5" s="291" t="s">
        <v>178</v>
      </c>
      <c r="E5" s="969" t="s">
        <v>239</v>
      </c>
      <c r="F5" s="971" t="s">
        <v>240</v>
      </c>
      <c r="G5" s="292">
        <v>1</v>
      </c>
      <c r="H5" s="294">
        <v>36</v>
      </c>
    </row>
    <row r="6" spans="2:8" s="295" customFormat="1" ht="45" customHeight="1" thickBot="1" x14ac:dyDescent="0.35">
      <c r="B6" s="966"/>
      <c r="C6" s="968" t="s">
        <v>241</v>
      </c>
      <c r="D6" s="297" t="s">
        <v>242</v>
      </c>
      <c r="E6" s="970"/>
      <c r="F6" s="972"/>
      <c r="G6" s="293">
        <v>3</v>
      </c>
      <c r="H6" s="296">
        <v>108</v>
      </c>
    </row>
    <row r="7" spans="2:8" s="295" customFormat="1" ht="25.5" customHeight="1" x14ac:dyDescent="0.3">
      <c r="B7" s="965" t="s">
        <v>56</v>
      </c>
      <c r="C7" s="981" t="s">
        <v>308</v>
      </c>
      <c r="D7" s="291" t="s">
        <v>178</v>
      </c>
      <c r="E7" s="969" t="s">
        <v>239</v>
      </c>
      <c r="F7" s="971" t="s">
        <v>267</v>
      </c>
      <c r="G7" s="292">
        <v>1</v>
      </c>
      <c r="H7" s="294">
        <v>36</v>
      </c>
    </row>
    <row r="8" spans="2:8" s="295" customFormat="1" ht="46.2" customHeight="1" thickBot="1" x14ac:dyDescent="0.35">
      <c r="B8" s="966"/>
      <c r="C8" s="982" t="s">
        <v>243</v>
      </c>
      <c r="D8" s="297" t="s">
        <v>242</v>
      </c>
      <c r="E8" s="970"/>
      <c r="F8" s="972"/>
      <c r="G8" s="293">
        <v>3</v>
      </c>
      <c r="H8" s="296">
        <v>108</v>
      </c>
    </row>
    <row r="9" spans="2:8" s="295" customFormat="1" ht="25.5" customHeight="1" x14ac:dyDescent="0.3">
      <c r="B9" s="965" t="s">
        <v>256</v>
      </c>
      <c r="C9" s="981" t="s">
        <v>313</v>
      </c>
      <c r="D9" s="291" t="s">
        <v>178</v>
      </c>
      <c r="E9" s="969" t="s">
        <v>239</v>
      </c>
      <c r="F9" s="971" t="s">
        <v>203</v>
      </c>
      <c r="G9" s="292">
        <v>1</v>
      </c>
      <c r="H9" s="294">
        <v>36</v>
      </c>
    </row>
    <row r="10" spans="2:8" s="295" customFormat="1" ht="46.2" customHeight="1" thickBot="1" x14ac:dyDescent="0.35">
      <c r="B10" s="966"/>
      <c r="C10" s="982" t="s">
        <v>243</v>
      </c>
      <c r="D10" s="297" t="s">
        <v>242</v>
      </c>
      <c r="E10" s="970"/>
      <c r="F10" s="972"/>
      <c r="G10" s="293">
        <v>3</v>
      </c>
      <c r="H10" s="296">
        <v>108</v>
      </c>
    </row>
    <row r="11" spans="2:8" s="295" customFormat="1" ht="25.5" customHeight="1" x14ac:dyDescent="0.3">
      <c r="B11" s="965" t="s">
        <v>318</v>
      </c>
      <c r="C11" s="981" t="s">
        <v>323</v>
      </c>
      <c r="D11" s="291" t="s">
        <v>178</v>
      </c>
      <c r="E11" s="969" t="s">
        <v>239</v>
      </c>
      <c r="F11" s="971" t="s">
        <v>203</v>
      </c>
      <c r="G11" s="292">
        <v>1</v>
      </c>
      <c r="H11" s="294">
        <v>36</v>
      </c>
    </row>
    <row r="12" spans="2:8" s="295" customFormat="1" ht="46.2" customHeight="1" thickBot="1" x14ac:dyDescent="0.35">
      <c r="B12" s="966"/>
      <c r="C12" s="982" t="s">
        <v>243</v>
      </c>
      <c r="D12" s="297" t="s">
        <v>242</v>
      </c>
      <c r="E12" s="970"/>
      <c r="F12" s="972"/>
      <c r="G12" s="293">
        <v>8</v>
      </c>
      <c r="H12" s="296">
        <v>288</v>
      </c>
    </row>
    <row r="13" spans="2:8" s="290" customFormat="1" ht="25.5" customHeight="1" thickBot="1" x14ac:dyDescent="0.35">
      <c r="B13" s="977" t="s">
        <v>62</v>
      </c>
      <c r="C13" s="978"/>
      <c r="D13" s="978"/>
      <c r="E13" s="978"/>
      <c r="F13" s="979"/>
      <c r="G13" s="515">
        <f>SUM(G5:G12)</f>
        <v>21</v>
      </c>
      <c r="H13" s="516">
        <f>SUM(H5:H12)</f>
        <v>756</v>
      </c>
    </row>
  </sheetData>
  <mergeCells count="23">
    <mergeCell ref="E7:E8"/>
    <mergeCell ref="F7:F8"/>
    <mergeCell ref="B13:F13"/>
    <mergeCell ref="E3:E4"/>
    <mergeCell ref="F3:F4"/>
    <mergeCell ref="B7:B8"/>
    <mergeCell ref="C7:C8"/>
    <mergeCell ref="B9:B10"/>
    <mergeCell ref="C9:C10"/>
    <mergeCell ref="E9:E10"/>
    <mergeCell ref="F9:F10"/>
    <mergeCell ref="B11:B12"/>
    <mergeCell ref="C11:C12"/>
    <mergeCell ref="E11:E12"/>
    <mergeCell ref="F11:F12"/>
    <mergeCell ref="G3:H3"/>
    <mergeCell ref="B5:B6"/>
    <mergeCell ref="C5:C6"/>
    <mergeCell ref="E5:E6"/>
    <mergeCell ref="F5:F6"/>
    <mergeCell ref="B3:B4"/>
    <mergeCell ref="C3:C4"/>
    <mergeCell ref="D3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U92"/>
  <sheetViews>
    <sheetView tabSelected="1" topLeftCell="A43" zoomScale="40" zoomScaleNormal="40" workbookViewId="0">
      <selection activeCell="G53" sqref="G53"/>
    </sheetView>
  </sheetViews>
  <sheetFormatPr defaultColWidth="9.109375" defaultRowHeight="13.8" x14ac:dyDescent="0.3"/>
  <cols>
    <col min="1" max="1" width="2.6640625" style="371" customWidth="1"/>
    <col min="2" max="2" width="17.109375" style="376" customWidth="1"/>
    <col min="3" max="3" width="86.88671875" style="371" customWidth="1"/>
    <col min="4" max="4" width="32.88671875" style="371" customWidth="1"/>
    <col min="5" max="12" width="13.6640625" style="371" customWidth="1"/>
    <col min="13" max="13" width="11.44140625" style="371" customWidth="1"/>
    <col min="14" max="14" width="12.5546875" style="371" customWidth="1"/>
    <col min="15" max="15" width="12.5546875" style="372" customWidth="1"/>
    <col min="16" max="16" width="16.88671875" style="371" customWidth="1"/>
    <col min="17" max="17" width="53" style="371" customWidth="1"/>
    <col min="18" max="16384" width="9.109375" style="371"/>
  </cols>
  <sheetData>
    <row r="1" spans="2:15" s="301" customFormat="1" ht="33" customHeight="1" thickBot="1" x14ac:dyDescent="0.35">
      <c r="B1" s="298" t="s">
        <v>346</v>
      </c>
      <c r="C1" s="298"/>
      <c r="D1" s="298"/>
      <c r="E1" s="298"/>
      <c r="F1" s="298"/>
      <c r="G1" s="299"/>
      <c r="H1" s="299"/>
      <c r="I1" s="299"/>
      <c r="J1" s="299"/>
      <c r="K1" s="299"/>
      <c r="L1" s="299"/>
      <c r="M1" s="299"/>
      <c r="N1" s="299"/>
      <c r="O1" s="300"/>
    </row>
    <row r="2" spans="2:15" s="302" customFormat="1" ht="15" customHeight="1" x14ac:dyDescent="0.3">
      <c r="B2" s="983" t="s">
        <v>0</v>
      </c>
      <c r="C2" s="983" t="s">
        <v>1</v>
      </c>
      <c r="D2" s="983" t="s">
        <v>2</v>
      </c>
      <c r="E2" s="986" t="s">
        <v>5</v>
      </c>
      <c r="F2" s="987"/>
      <c r="G2" s="986" t="s">
        <v>179</v>
      </c>
      <c r="H2" s="987"/>
      <c r="I2" s="987"/>
      <c r="J2" s="987"/>
      <c r="K2" s="987"/>
      <c r="L2" s="1003"/>
      <c r="O2" s="303"/>
    </row>
    <row r="3" spans="2:15" s="302" customFormat="1" ht="15.6" x14ac:dyDescent="0.3">
      <c r="B3" s="984"/>
      <c r="C3" s="984"/>
      <c r="D3" s="984"/>
      <c r="E3" s="988"/>
      <c r="F3" s="989"/>
      <c r="G3" s="988"/>
      <c r="H3" s="989"/>
      <c r="I3" s="989"/>
      <c r="J3" s="989"/>
      <c r="K3" s="989"/>
      <c r="L3" s="1004"/>
      <c r="O3" s="303"/>
    </row>
    <row r="4" spans="2:15" s="302" customFormat="1" ht="33.75" customHeight="1" thickBot="1" x14ac:dyDescent="0.35">
      <c r="B4" s="984"/>
      <c r="C4" s="984"/>
      <c r="D4" s="984"/>
      <c r="E4" s="990"/>
      <c r="F4" s="991"/>
      <c r="G4" s="990"/>
      <c r="H4" s="991"/>
      <c r="I4" s="991"/>
      <c r="J4" s="991"/>
      <c r="K4" s="991"/>
      <c r="L4" s="1005"/>
      <c r="O4" s="303"/>
    </row>
    <row r="5" spans="2:15" s="302" customFormat="1" ht="34.5" customHeight="1" thickBot="1" x14ac:dyDescent="0.35">
      <c r="B5" s="984"/>
      <c r="C5" s="984"/>
      <c r="D5" s="984"/>
      <c r="E5" s="992" t="s">
        <v>7</v>
      </c>
      <c r="F5" s="995" t="s">
        <v>8</v>
      </c>
      <c r="G5" s="1006" t="s">
        <v>13</v>
      </c>
      <c r="H5" s="1007"/>
      <c r="I5" s="1006" t="s">
        <v>14</v>
      </c>
      <c r="J5" s="1007"/>
      <c r="K5" s="1006" t="s">
        <v>15</v>
      </c>
      <c r="L5" s="1007"/>
      <c r="O5" s="303"/>
    </row>
    <row r="6" spans="2:15" s="302" customFormat="1" ht="42" customHeight="1" thickBot="1" x14ac:dyDescent="0.35">
      <c r="B6" s="984"/>
      <c r="C6" s="984"/>
      <c r="D6" s="984"/>
      <c r="E6" s="993"/>
      <c r="F6" s="996"/>
      <c r="G6" s="307" t="s">
        <v>18</v>
      </c>
      <c r="H6" s="306" t="s">
        <v>19</v>
      </c>
      <c r="I6" s="307" t="s">
        <v>20</v>
      </c>
      <c r="J6" s="304" t="s">
        <v>21</v>
      </c>
      <c r="K6" s="307" t="s">
        <v>22</v>
      </c>
      <c r="L6" s="305" t="s">
        <v>23</v>
      </c>
      <c r="O6" s="303"/>
    </row>
    <row r="7" spans="2:15" s="302" customFormat="1" ht="54" customHeight="1" x14ac:dyDescent="0.3">
      <c r="B7" s="984"/>
      <c r="C7" s="984"/>
      <c r="D7" s="984"/>
      <c r="E7" s="993"/>
      <c r="F7" s="996"/>
      <c r="G7" s="933" t="s">
        <v>268</v>
      </c>
      <c r="H7" s="867" t="s">
        <v>269</v>
      </c>
      <c r="I7" s="933" t="s">
        <v>279</v>
      </c>
      <c r="J7" s="867" t="s">
        <v>280</v>
      </c>
      <c r="K7" s="933" t="s">
        <v>328</v>
      </c>
      <c r="L7" s="867" t="s">
        <v>356</v>
      </c>
      <c r="O7" s="303"/>
    </row>
    <row r="8" spans="2:15" s="302" customFormat="1" ht="72.75" customHeight="1" x14ac:dyDescent="0.3">
      <c r="B8" s="984"/>
      <c r="C8" s="984"/>
      <c r="D8" s="984"/>
      <c r="E8" s="993"/>
      <c r="F8" s="996"/>
      <c r="G8" s="934"/>
      <c r="H8" s="868"/>
      <c r="I8" s="934"/>
      <c r="J8" s="868"/>
      <c r="K8" s="934"/>
      <c r="L8" s="868"/>
      <c r="O8" s="303"/>
    </row>
    <row r="9" spans="2:15" s="302" customFormat="1" ht="94.5" customHeight="1" thickBot="1" x14ac:dyDescent="0.35">
      <c r="B9" s="985"/>
      <c r="C9" s="985"/>
      <c r="D9" s="985"/>
      <c r="E9" s="994"/>
      <c r="F9" s="997"/>
      <c r="G9" s="935"/>
      <c r="H9" s="869"/>
      <c r="I9" s="935"/>
      <c r="J9" s="869"/>
      <c r="K9" s="935"/>
      <c r="L9" s="869"/>
      <c r="O9" s="303"/>
    </row>
    <row r="10" spans="2:15" s="313" customFormat="1" ht="44.25" customHeight="1" thickBot="1" x14ac:dyDescent="0.35">
      <c r="B10" s="723" t="s">
        <v>24</v>
      </c>
      <c r="C10" s="723" t="s">
        <v>25</v>
      </c>
      <c r="D10" s="713" t="s">
        <v>244</v>
      </c>
      <c r="E10" s="697">
        <v>18</v>
      </c>
      <c r="F10" s="698">
        <v>0</v>
      </c>
      <c r="G10" s="697">
        <v>0</v>
      </c>
      <c r="H10" s="698">
        <v>0</v>
      </c>
      <c r="I10" s="310">
        <v>0</v>
      </c>
      <c r="J10" s="311">
        <v>0</v>
      </c>
      <c r="K10" s="310">
        <v>0</v>
      </c>
      <c r="L10" s="312">
        <v>0</v>
      </c>
      <c r="O10" s="314"/>
    </row>
    <row r="11" spans="2:15" s="11" customFormat="1" ht="21.75" customHeight="1" x14ac:dyDescent="0.3">
      <c r="B11" s="714"/>
      <c r="C11" s="714" t="s">
        <v>245</v>
      </c>
      <c r="D11" s="715" t="s">
        <v>246</v>
      </c>
      <c r="E11" s="680">
        <v>6</v>
      </c>
      <c r="F11" s="679">
        <v>0</v>
      </c>
      <c r="G11" s="680">
        <v>0</v>
      </c>
      <c r="H11" s="679">
        <v>0</v>
      </c>
      <c r="I11" s="13">
        <v>0</v>
      </c>
      <c r="J11" s="14">
        <v>0</v>
      </c>
      <c r="K11" s="13">
        <v>0</v>
      </c>
      <c r="L11" s="15">
        <v>0</v>
      </c>
      <c r="O11" s="12"/>
    </row>
    <row r="12" spans="2:15" s="11" customFormat="1" ht="22.5" customHeight="1" x14ac:dyDescent="0.35">
      <c r="B12" s="716" t="s">
        <v>26</v>
      </c>
      <c r="C12" s="716" t="s">
        <v>191</v>
      </c>
      <c r="D12" s="717" t="s">
        <v>204</v>
      </c>
      <c r="E12" s="682">
        <v>6</v>
      </c>
      <c r="F12" s="681"/>
      <c r="G12" s="705" t="s">
        <v>218</v>
      </c>
      <c r="H12" s="706" t="s">
        <v>214</v>
      </c>
      <c r="I12" s="16"/>
      <c r="J12" s="17"/>
      <c r="K12" s="16"/>
      <c r="L12" s="18"/>
      <c r="O12" s="12"/>
    </row>
    <row r="13" spans="2:15" s="11" customFormat="1" ht="22.5" customHeight="1" x14ac:dyDescent="0.35">
      <c r="B13" s="716" t="s">
        <v>27</v>
      </c>
      <c r="C13" s="718" t="s">
        <v>192</v>
      </c>
      <c r="D13" s="719" t="s">
        <v>205</v>
      </c>
      <c r="E13" s="684"/>
      <c r="F13" s="683"/>
      <c r="G13" s="685" t="s">
        <v>218</v>
      </c>
      <c r="H13" s="708" t="s">
        <v>211</v>
      </c>
      <c r="I13" s="16"/>
      <c r="J13" s="17"/>
      <c r="K13" s="16"/>
      <c r="L13" s="18"/>
      <c r="O13" s="12"/>
    </row>
    <row r="14" spans="2:15" s="11" customFormat="1" ht="22.5" customHeight="1" x14ac:dyDescent="0.35">
      <c r="B14" s="718" t="s">
        <v>28</v>
      </c>
      <c r="C14" s="718" t="s">
        <v>247</v>
      </c>
      <c r="D14" s="898" t="s">
        <v>206</v>
      </c>
      <c r="E14" s="684"/>
      <c r="F14" s="683"/>
      <c r="G14" s="685" t="s">
        <v>218</v>
      </c>
      <c r="H14" s="1011" t="s">
        <v>161</v>
      </c>
      <c r="I14" s="19"/>
      <c r="J14" s="20"/>
      <c r="K14" s="19"/>
      <c r="L14" s="21"/>
      <c r="O14" s="12"/>
    </row>
    <row r="15" spans="2:15" s="11" customFormat="1" ht="22.5" customHeight="1" x14ac:dyDescent="0.35">
      <c r="B15" s="718" t="s">
        <v>29</v>
      </c>
      <c r="C15" s="716" t="s">
        <v>231</v>
      </c>
      <c r="D15" s="899"/>
      <c r="E15" s="682"/>
      <c r="F15" s="681"/>
      <c r="G15" s="705" t="s">
        <v>218</v>
      </c>
      <c r="H15" s="1012"/>
      <c r="I15" s="19"/>
      <c r="J15" s="20"/>
      <c r="K15" s="19"/>
      <c r="L15" s="21"/>
      <c r="O15" s="12"/>
    </row>
    <row r="16" spans="2:15" s="11" customFormat="1" ht="22.5" customHeight="1" x14ac:dyDescent="0.35">
      <c r="B16" s="716" t="s">
        <v>30</v>
      </c>
      <c r="C16" s="716" t="s">
        <v>193</v>
      </c>
      <c r="D16" s="719" t="s">
        <v>205</v>
      </c>
      <c r="E16" s="682"/>
      <c r="F16" s="681"/>
      <c r="G16" s="705" t="s">
        <v>218</v>
      </c>
      <c r="H16" s="709" t="s">
        <v>211</v>
      </c>
      <c r="I16" s="16"/>
      <c r="J16" s="17"/>
      <c r="K16" s="16"/>
      <c r="L16" s="18"/>
      <c r="O16" s="12"/>
    </row>
    <row r="17" spans="2:18" s="11" customFormat="1" ht="22.5" customHeight="1" x14ac:dyDescent="0.35">
      <c r="B17" s="716" t="s">
        <v>31</v>
      </c>
      <c r="C17" s="716" t="s">
        <v>194</v>
      </c>
      <c r="D17" s="719" t="s">
        <v>205</v>
      </c>
      <c r="E17" s="682"/>
      <c r="F17" s="681"/>
      <c r="G17" s="705" t="s">
        <v>218</v>
      </c>
      <c r="H17" s="709" t="s">
        <v>211</v>
      </c>
      <c r="I17" s="16"/>
      <c r="J17" s="17"/>
      <c r="K17" s="16"/>
      <c r="L17" s="18"/>
      <c r="O17" s="12"/>
    </row>
    <row r="18" spans="2:18" s="11" customFormat="1" ht="22.5" customHeight="1" x14ac:dyDescent="0.35">
      <c r="B18" s="716" t="s">
        <v>32</v>
      </c>
      <c r="C18" s="716" t="s">
        <v>195</v>
      </c>
      <c r="D18" s="719" t="s">
        <v>205</v>
      </c>
      <c r="E18" s="682"/>
      <c r="F18" s="681"/>
      <c r="G18" s="705" t="s">
        <v>218</v>
      </c>
      <c r="H18" s="709" t="s">
        <v>211</v>
      </c>
      <c r="I18" s="16"/>
      <c r="J18" s="17"/>
      <c r="K18" s="16"/>
      <c r="L18" s="18"/>
      <c r="O18" s="12"/>
    </row>
    <row r="19" spans="2:18" s="11" customFormat="1" ht="22.5" customHeight="1" x14ac:dyDescent="0.35">
      <c r="B19" s="716" t="s">
        <v>33</v>
      </c>
      <c r="C19" s="718" t="s">
        <v>196</v>
      </c>
      <c r="D19" s="898" t="s">
        <v>248</v>
      </c>
      <c r="E19" s="684"/>
      <c r="F19" s="683"/>
      <c r="G19" s="685" t="s">
        <v>218</v>
      </c>
      <c r="H19" s="1011" t="s">
        <v>162</v>
      </c>
      <c r="I19" s="16"/>
      <c r="J19" s="17"/>
      <c r="K19" s="16"/>
      <c r="L19" s="18"/>
      <c r="O19" s="12"/>
    </row>
    <row r="20" spans="2:18" s="11" customFormat="1" ht="22.5" customHeight="1" x14ac:dyDescent="0.35">
      <c r="B20" s="718" t="s">
        <v>34</v>
      </c>
      <c r="C20" s="718" t="s">
        <v>197</v>
      </c>
      <c r="D20" s="899"/>
      <c r="E20" s="684"/>
      <c r="F20" s="683"/>
      <c r="G20" s="685" t="s">
        <v>218</v>
      </c>
      <c r="H20" s="1012"/>
      <c r="I20" s="19"/>
      <c r="J20" s="20"/>
      <c r="K20" s="19"/>
      <c r="L20" s="21"/>
      <c r="O20" s="12"/>
    </row>
    <row r="21" spans="2:18" s="11" customFormat="1" ht="22.5" customHeight="1" x14ac:dyDescent="0.35">
      <c r="B21" s="718" t="s">
        <v>35</v>
      </c>
      <c r="C21" s="716" t="s">
        <v>198</v>
      </c>
      <c r="D21" s="719" t="s">
        <v>205</v>
      </c>
      <c r="E21" s="682"/>
      <c r="F21" s="681"/>
      <c r="G21" s="705" t="s">
        <v>218</v>
      </c>
      <c r="H21" s="709" t="s">
        <v>211</v>
      </c>
      <c r="I21" s="19"/>
      <c r="J21" s="20"/>
      <c r="K21" s="19"/>
      <c r="L21" s="21"/>
      <c r="O21" s="12"/>
      <c r="P21" s="12"/>
      <c r="Q21" s="12"/>
      <c r="R21" s="12"/>
    </row>
    <row r="22" spans="2:18" s="11" customFormat="1" ht="22.5" customHeight="1" x14ac:dyDescent="0.35">
      <c r="B22" s="716" t="s">
        <v>36</v>
      </c>
      <c r="C22" s="716" t="s">
        <v>199</v>
      </c>
      <c r="D22" s="719" t="s">
        <v>205</v>
      </c>
      <c r="E22" s="682"/>
      <c r="F22" s="681"/>
      <c r="G22" s="705" t="s">
        <v>218</v>
      </c>
      <c r="H22" s="709" t="s">
        <v>211</v>
      </c>
      <c r="I22" s="16"/>
      <c r="J22" s="17"/>
      <c r="K22" s="16"/>
      <c r="L22" s="18"/>
      <c r="O22" s="12"/>
      <c r="P22" s="12"/>
      <c r="Q22" s="12"/>
      <c r="R22" s="12"/>
    </row>
    <row r="23" spans="2:18" s="11" customFormat="1" ht="22.5" customHeight="1" x14ac:dyDescent="0.35">
      <c r="B23" s="718" t="s">
        <v>37</v>
      </c>
      <c r="C23" s="718" t="s">
        <v>270</v>
      </c>
      <c r="D23" s="719" t="s">
        <v>208</v>
      </c>
      <c r="E23" s="684"/>
      <c r="F23" s="683"/>
      <c r="G23" s="710" t="s">
        <v>211</v>
      </c>
      <c r="H23" s="708" t="s">
        <v>211</v>
      </c>
      <c r="I23" s="19"/>
      <c r="J23" s="20"/>
      <c r="K23" s="19"/>
      <c r="L23" s="21"/>
      <c r="O23" s="12"/>
      <c r="P23" s="12"/>
      <c r="Q23" s="12"/>
      <c r="R23" s="12"/>
    </row>
    <row r="24" spans="2:18" s="11" customFormat="1" ht="22.5" customHeight="1" x14ac:dyDescent="0.35">
      <c r="B24" s="716" t="s">
        <v>38</v>
      </c>
      <c r="C24" s="718" t="s">
        <v>230</v>
      </c>
      <c r="D24" s="719" t="s">
        <v>205</v>
      </c>
      <c r="E24" s="684"/>
      <c r="F24" s="683"/>
      <c r="G24" s="685" t="s">
        <v>218</v>
      </c>
      <c r="H24" s="708" t="s">
        <v>211</v>
      </c>
      <c r="I24" s="16"/>
      <c r="J24" s="17"/>
      <c r="K24" s="16"/>
      <c r="L24" s="18"/>
      <c r="O24" s="12"/>
      <c r="P24" s="12"/>
      <c r="Q24" s="12"/>
      <c r="R24" s="12"/>
    </row>
    <row r="25" spans="2:18" s="25" customFormat="1" ht="24.75" customHeight="1" x14ac:dyDescent="0.3">
      <c r="B25" s="720"/>
      <c r="C25" s="721" t="s">
        <v>249</v>
      </c>
      <c r="D25" s="722" t="s">
        <v>207</v>
      </c>
      <c r="E25" s="687">
        <v>12</v>
      </c>
      <c r="F25" s="686">
        <v>0</v>
      </c>
      <c r="G25" s="687">
        <v>0</v>
      </c>
      <c r="H25" s="686">
        <v>0</v>
      </c>
      <c r="I25" s="22">
        <v>0</v>
      </c>
      <c r="J25" s="23">
        <v>0</v>
      </c>
      <c r="K25" s="22">
        <v>0</v>
      </c>
      <c r="L25" s="24">
        <v>0</v>
      </c>
      <c r="P25" s="12"/>
      <c r="Q25" s="12"/>
      <c r="R25" s="12"/>
    </row>
    <row r="26" spans="2:18" s="11" customFormat="1" ht="22.5" customHeight="1" x14ac:dyDescent="0.35">
      <c r="B26" s="718" t="s">
        <v>250</v>
      </c>
      <c r="C26" s="716" t="s">
        <v>201</v>
      </c>
      <c r="D26" s="717" t="s">
        <v>251</v>
      </c>
      <c r="E26" s="682">
        <v>6</v>
      </c>
      <c r="F26" s="681"/>
      <c r="G26" s="711" t="s">
        <v>211</v>
      </c>
      <c r="H26" s="706" t="s">
        <v>214</v>
      </c>
      <c r="I26" s="19"/>
      <c r="J26" s="20"/>
      <c r="K26" s="19"/>
      <c r="L26" s="21"/>
      <c r="O26" s="12"/>
    </row>
    <row r="27" spans="2:18" s="655" customFormat="1" ht="22.5" customHeight="1" x14ac:dyDescent="0.35">
      <c r="B27" s="724" t="s">
        <v>282</v>
      </c>
      <c r="C27" s="725" t="s">
        <v>283</v>
      </c>
      <c r="D27" s="717" t="s">
        <v>284</v>
      </c>
      <c r="E27" s="682"/>
      <c r="F27" s="681"/>
      <c r="G27" s="705"/>
      <c r="H27" s="712"/>
      <c r="I27" s="660"/>
      <c r="J27" s="20"/>
      <c r="K27" s="660"/>
      <c r="L27" s="661"/>
      <c r="O27" s="656"/>
    </row>
    <row r="28" spans="2:18" s="655" customFormat="1" ht="22.5" customHeight="1" x14ac:dyDescent="0.35">
      <c r="B28" s="724" t="s">
        <v>285</v>
      </c>
      <c r="C28" s="725" t="s">
        <v>286</v>
      </c>
      <c r="D28" s="717" t="s">
        <v>284</v>
      </c>
      <c r="E28" s="682"/>
      <c r="F28" s="681"/>
      <c r="G28" s="705"/>
      <c r="H28" s="712"/>
      <c r="I28" s="660"/>
      <c r="J28" s="20"/>
      <c r="K28" s="660"/>
      <c r="L28" s="661"/>
      <c r="O28" s="656"/>
    </row>
    <row r="29" spans="2:18" s="655" customFormat="1" ht="22.5" customHeight="1" x14ac:dyDescent="0.35">
      <c r="B29" s="724" t="s">
        <v>287</v>
      </c>
      <c r="C29" s="725" t="s">
        <v>288</v>
      </c>
      <c r="D29" s="717" t="s">
        <v>284</v>
      </c>
      <c r="E29" s="682"/>
      <c r="F29" s="681"/>
      <c r="G29" s="705"/>
      <c r="H29" s="712"/>
      <c r="I29" s="660"/>
      <c r="J29" s="20"/>
      <c r="K29" s="660"/>
      <c r="L29" s="661"/>
      <c r="O29" s="656"/>
    </row>
    <row r="30" spans="2:18" s="11" customFormat="1" ht="22.5" customHeight="1" x14ac:dyDescent="0.35">
      <c r="B30" s="718" t="s">
        <v>252</v>
      </c>
      <c r="C30" s="718" t="s">
        <v>202</v>
      </c>
      <c r="D30" s="717" t="s">
        <v>204</v>
      </c>
      <c r="E30" s="684">
        <v>6</v>
      </c>
      <c r="F30" s="683"/>
      <c r="G30" s="685" t="s">
        <v>218</v>
      </c>
      <c r="H30" s="707" t="s">
        <v>214</v>
      </c>
      <c r="I30" s="19"/>
      <c r="J30" s="20"/>
      <c r="K30" s="19"/>
      <c r="L30" s="21"/>
      <c r="O30" s="12"/>
    </row>
    <row r="31" spans="2:18" s="11" customFormat="1" ht="22.5" customHeight="1" x14ac:dyDescent="0.3">
      <c r="B31" s="718"/>
      <c r="C31" s="718" t="s">
        <v>39</v>
      </c>
      <c r="D31" s="719"/>
      <c r="E31" s="689"/>
      <c r="F31" s="688"/>
      <c r="G31" s="690" t="s">
        <v>218</v>
      </c>
      <c r="H31" s="691" t="s">
        <v>218</v>
      </c>
      <c r="I31" s="19"/>
      <c r="J31" s="20"/>
      <c r="K31" s="19"/>
      <c r="L31" s="21"/>
      <c r="O31" s="12"/>
    </row>
    <row r="32" spans="2:18" s="28" customFormat="1" ht="22.5" customHeight="1" thickBot="1" x14ac:dyDescent="0.4">
      <c r="B32" s="692"/>
      <c r="C32" s="692" t="s">
        <v>40</v>
      </c>
      <c r="D32" s="693"/>
      <c r="E32" s="695">
        <v>18</v>
      </c>
      <c r="F32" s="694"/>
      <c r="G32" s="696"/>
      <c r="H32" s="704">
        <v>18</v>
      </c>
      <c r="I32" s="26"/>
      <c r="J32" s="428"/>
      <c r="K32" s="26"/>
      <c r="L32" s="27"/>
      <c r="O32" s="29"/>
    </row>
    <row r="33" spans="2:21" s="11" customFormat="1" ht="45" customHeight="1" thickBot="1" x14ac:dyDescent="0.35">
      <c r="B33" s="30" t="s">
        <v>219</v>
      </c>
      <c r="C33" s="31" t="s">
        <v>220</v>
      </c>
      <c r="D33" s="32" t="s">
        <v>332</v>
      </c>
      <c r="E33" s="35">
        <v>0</v>
      </c>
      <c r="F33" s="36">
        <v>0</v>
      </c>
      <c r="G33" s="35">
        <v>0</v>
      </c>
      <c r="H33" s="34">
        <v>0</v>
      </c>
      <c r="I33" s="35">
        <f>SUM(I34:I41)</f>
        <v>0</v>
      </c>
      <c r="J33" s="36">
        <f>SUM(J34:J41)</f>
        <v>0</v>
      </c>
      <c r="K33" s="35">
        <f>SUM(K34:K41)</f>
        <v>0</v>
      </c>
      <c r="L33" s="40">
        <f>SUM(L34:L41)</f>
        <v>0</v>
      </c>
      <c r="M33" s="25"/>
      <c r="N33" s="42"/>
      <c r="O33" s="25"/>
      <c r="P33" s="43"/>
      <c r="Q33" s="43"/>
      <c r="R33" s="42"/>
      <c r="S33" s="42"/>
      <c r="T33" s="42"/>
      <c r="U33" s="42"/>
    </row>
    <row r="34" spans="2:21" s="11" customFormat="1" ht="22.5" customHeight="1" x14ac:dyDescent="0.3">
      <c r="B34" s="454" t="s">
        <v>221</v>
      </c>
      <c r="C34" s="455" t="s">
        <v>228</v>
      </c>
      <c r="D34" s="456" t="s">
        <v>211</v>
      </c>
      <c r="E34" s="51"/>
      <c r="F34" s="115"/>
      <c r="G34" s="51"/>
      <c r="H34" s="435"/>
      <c r="I34" s="458" t="s">
        <v>211</v>
      </c>
      <c r="J34" s="459"/>
      <c r="K34" s="460"/>
      <c r="L34" s="461"/>
      <c r="M34" s="54"/>
      <c r="N34" s="55"/>
      <c r="O34" s="54"/>
      <c r="P34" s="56"/>
      <c r="Q34" s="56"/>
      <c r="R34" s="55"/>
      <c r="S34" s="55"/>
      <c r="T34" s="55"/>
      <c r="U34" s="55"/>
    </row>
    <row r="35" spans="2:21" s="11" customFormat="1" ht="22.5" customHeight="1" x14ac:dyDescent="0.3">
      <c r="B35" s="462" t="s">
        <v>222</v>
      </c>
      <c r="C35" s="463" t="s">
        <v>209</v>
      </c>
      <c r="D35" s="464" t="s">
        <v>211</v>
      </c>
      <c r="E35" s="61"/>
      <c r="F35" s="62"/>
      <c r="G35" s="61"/>
      <c r="H35" s="60"/>
      <c r="I35" s="527" t="s">
        <v>211</v>
      </c>
      <c r="J35" s="466"/>
      <c r="K35" s="123"/>
      <c r="L35" s="469"/>
      <c r="M35" s="54"/>
      <c r="N35" s="55"/>
      <c r="O35" s="54"/>
      <c r="P35" s="56"/>
      <c r="Q35" s="56"/>
      <c r="R35" s="55"/>
      <c r="S35" s="55"/>
      <c r="T35" s="55"/>
      <c r="U35" s="55"/>
    </row>
    <row r="36" spans="2:21" s="11" customFormat="1" ht="22.5" customHeight="1" x14ac:dyDescent="0.3">
      <c r="B36" s="462" t="s">
        <v>223</v>
      </c>
      <c r="C36" s="467" t="s">
        <v>213</v>
      </c>
      <c r="D36" s="464" t="s">
        <v>211</v>
      </c>
      <c r="E36" s="61"/>
      <c r="F36" s="62"/>
      <c r="G36" s="61"/>
      <c r="H36" s="60"/>
      <c r="I36" s="123"/>
      <c r="J36" s="468" t="s">
        <v>211</v>
      </c>
      <c r="K36" s="123"/>
      <c r="L36" s="66"/>
      <c r="M36" s="54"/>
      <c r="N36" s="55"/>
      <c r="O36" s="54"/>
      <c r="P36" s="56"/>
      <c r="Q36" s="56"/>
      <c r="R36" s="55"/>
      <c r="S36" s="55"/>
      <c r="T36" s="55"/>
      <c r="U36" s="55"/>
    </row>
    <row r="37" spans="2:21" s="11" customFormat="1" ht="22.5" customHeight="1" x14ac:dyDescent="0.3">
      <c r="B37" s="462" t="s">
        <v>224</v>
      </c>
      <c r="C37" s="467" t="s">
        <v>200</v>
      </c>
      <c r="D37" s="464" t="s">
        <v>205</v>
      </c>
      <c r="E37" s="61"/>
      <c r="F37" s="62"/>
      <c r="G37" s="61"/>
      <c r="H37" s="60"/>
      <c r="I37" s="123" t="s">
        <v>218</v>
      </c>
      <c r="J37" s="468" t="s">
        <v>211</v>
      </c>
      <c r="K37" s="123"/>
      <c r="L37" s="66"/>
      <c r="M37" s="54"/>
      <c r="N37" s="55"/>
      <c r="O37" s="54"/>
      <c r="P37" s="56"/>
      <c r="Q37" s="56"/>
      <c r="R37" s="55"/>
      <c r="S37" s="55"/>
      <c r="T37" s="55"/>
      <c r="U37" s="55"/>
    </row>
    <row r="38" spans="2:21" s="11" customFormat="1" ht="22.5" customHeight="1" x14ac:dyDescent="0.3">
      <c r="B38" s="462" t="s">
        <v>225</v>
      </c>
      <c r="C38" s="467" t="s">
        <v>229</v>
      </c>
      <c r="D38" s="770" t="s">
        <v>211</v>
      </c>
      <c r="E38" s="61"/>
      <c r="F38" s="62"/>
      <c r="G38" s="61"/>
      <c r="H38" s="60"/>
      <c r="I38" s="123"/>
      <c r="J38" s="562" t="s">
        <v>211</v>
      </c>
      <c r="K38" s="61"/>
      <c r="L38" s="469"/>
      <c r="M38" s="54"/>
      <c r="N38" s="55"/>
      <c r="O38" s="54"/>
      <c r="P38" s="56"/>
      <c r="Q38" s="56"/>
      <c r="R38" s="55"/>
      <c r="S38" s="55"/>
      <c r="T38" s="55"/>
      <c r="U38" s="55"/>
    </row>
    <row r="39" spans="2:21" s="11" customFormat="1" ht="22.5" customHeight="1" x14ac:dyDescent="0.3">
      <c r="B39" s="462" t="s">
        <v>226</v>
      </c>
      <c r="C39" s="467" t="s">
        <v>210</v>
      </c>
      <c r="D39" s="891" t="s">
        <v>163</v>
      </c>
      <c r="E39" s="61"/>
      <c r="F39" s="62"/>
      <c r="G39" s="61"/>
      <c r="H39" s="60"/>
      <c r="I39" s="123"/>
      <c r="J39" s="1013" t="s">
        <v>163</v>
      </c>
      <c r="K39" s="61"/>
      <c r="L39" s="469"/>
      <c r="M39" s="54"/>
      <c r="N39" s="55"/>
      <c r="O39" s="54"/>
      <c r="P39" s="56"/>
      <c r="Q39" s="56"/>
      <c r="R39" s="55"/>
      <c r="S39" s="55"/>
      <c r="T39" s="55"/>
      <c r="U39" s="55"/>
    </row>
    <row r="40" spans="2:21" s="11" customFormat="1" ht="22.5" customHeight="1" x14ac:dyDescent="0.3">
      <c r="B40" s="462" t="s">
        <v>227</v>
      </c>
      <c r="C40" s="467" t="s">
        <v>255</v>
      </c>
      <c r="D40" s="892"/>
      <c r="E40" s="61"/>
      <c r="F40" s="62"/>
      <c r="G40" s="61"/>
      <c r="H40" s="60"/>
      <c r="I40" s="123"/>
      <c r="J40" s="1014"/>
      <c r="K40" s="61"/>
      <c r="L40" s="469"/>
      <c r="M40" s="54"/>
      <c r="N40" s="55"/>
      <c r="O40" s="54"/>
      <c r="P40" s="56"/>
      <c r="Q40" s="56"/>
      <c r="R40" s="55"/>
      <c r="S40" s="55"/>
      <c r="T40" s="55"/>
      <c r="U40" s="55"/>
    </row>
    <row r="41" spans="2:21" s="11" customFormat="1" ht="22.5" customHeight="1" thickBot="1" x14ac:dyDescent="0.35">
      <c r="B41" s="436"/>
      <c r="C41" s="437" t="s">
        <v>40</v>
      </c>
      <c r="D41" s="438"/>
      <c r="E41" s="87"/>
      <c r="F41" s="439"/>
      <c r="G41" s="87"/>
      <c r="H41" s="440"/>
      <c r="I41" s="87"/>
      <c r="J41" s="439"/>
      <c r="K41" s="87"/>
      <c r="L41" s="88"/>
      <c r="M41" s="54"/>
      <c r="N41" s="55"/>
      <c r="O41" s="54"/>
      <c r="P41" s="56"/>
      <c r="Q41" s="56"/>
      <c r="R41" s="55"/>
      <c r="S41" s="55"/>
      <c r="T41" s="55"/>
      <c r="U41" s="55"/>
    </row>
    <row r="42" spans="2:21" s="12" customFormat="1" ht="45" customHeight="1" thickBot="1" x14ac:dyDescent="0.35">
      <c r="B42" s="90" t="s">
        <v>41</v>
      </c>
      <c r="C42" s="91" t="s">
        <v>42</v>
      </c>
      <c r="D42" s="32" t="s">
        <v>333</v>
      </c>
      <c r="E42" s="35">
        <v>18</v>
      </c>
      <c r="F42" s="41">
        <v>0</v>
      </c>
      <c r="G42" s="35">
        <v>0</v>
      </c>
      <c r="H42" s="40">
        <v>0</v>
      </c>
      <c r="I42" s="93">
        <f>SUM(I43:I48)</f>
        <v>0</v>
      </c>
      <c r="J42" s="94">
        <f>SUM(J43:J48)</f>
        <v>0</v>
      </c>
      <c r="K42" s="95">
        <v>0</v>
      </c>
      <c r="L42" s="96">
        <f>SUM(L43:L48)</f>
        <v>0</v>
      </c>
      <c r="M42" s="25"/>
      <c r="N42" s="42"/>
      <c r="O42" s="25"/>
      <c r="P42" s="56"/>
      <c r="Q42" s="56"/>
      <c r="R42" s="55"/>
      <c r="S42" s="55"/>
      <c r="T42" s="55"/>
      <c r="U42" s="55"/>
    </row>
    <row r="43" spans="2:21" s="12" customFormat="1" ht="23.25" customHeight="1" x14ac:dyDescent="0.3">
      <c r="B43" s="471" t="s">
        <v>43</v>
      </c>
      <c r="C43" s="472" t="s">
        <v>297</v>
      </c>
      <c r="D43" s="456" t="s">
        <v>214</v>
      </c>
      <c r="E43" s="98">
        <v>6</v>
      </c>
      <c r="F43" s="66"/>
      <c r="G43" s="61"/>
      <c r="H43" s="65"/>
      <c r="I43" s="479" t="s">
        <v>214</v>
      </c>
      <c r="J43" s="480"/>
      <c r="K43" s="481"/>
      <c r="L43" s="480"/>
      <c r="N43" s="55"/>
      <c r="P43" s="56"/>
      <c r="Q43" s="56"/>
      <c r="R43" s="55"/>
      <c r="S43" s="55"/>
      <c r="T43" s="55"/>
      <c r="U43" s="55"/>
    </row>
    <row r="44" spans="2:21" s="12" customFormat="1" ht="23.25" customHeight="1" x14ac:dyDescent="0.3">
      <c r="B44" s="475" t="s">
        <v>44</v>
      </c>
      <c r="C44" s="476" t="s">
        <v>298</v>
      </c>
      <c r="D44" s="464" t="s">
        <v>204</v>
      </c>
      <c r="E44" s="98">
        <v>6</v>
      </c>
      <c r="F44" s="66"/>
      <c r="G44" s="61"/>
      <c r="H44" s="65"/>
      <c r="I44" s="482" t="s">
        <v>218</v>
      </c>
      <c r="J44" s="760" t="s">
        <v>214</v>
      </c>
      <c r="K44" s="482"/>
      <c r="L44" s="483"/>
      <c r="N44" s="55"/>
      <c r="P44" s="56"/>
      <c r="Q44" s="56"/>
      <c r="R44" s="55"/>
      <c r="S44" s="55"/>
      <c r="T44" s="55"/>
      <c r="U44" s="55"/>
    </row>
    <row r="45" spans="2:21" s="12" customFormat="1" ht="23.25" customHeight="1" x14ac:dyDescent="0.3">
      <c r="B45" s="475" t="s">
        <v>45</v>
      </c>
      <c r="C45" s="476" t="s">
        <v>299</v>
      </c>
      <c r="D45" s="477" t="s">
        <v>211</v>
      </c>
      <c r="E45" s="61"/>
      <c r="F45" s="66"/>
      <c r="G45" s="61"/>
      <c r="H45" s="65"/>
      <c r="I45" s="486" t="s">
        <v>211</v>
      </c>
      <c r="J45" s="483"/>
      <c r="K45" s="482"/>
      <c r="L45" s="483"/>
      <c r="N45" s="55"/>
      <c r="P45" s="56"/>
      <c r="Q45" s="56"/>
      <c r="R45" s="55"/>
      <c r="S45" s="55"/>
      <c r="T45" s="55"/>
      <c r="U45" s="55"/>
    </row>
    <row r="46" spans="2:21" s="12" customFormat="1" ht="23.25" customHeight="1" x14ac:dyDescent="0.3">
      <c r="B46" s="475" t="s">
        <v>46</v>
      </c>
      <c r="C46" s="476" t="s">
        <v>300</v>
      </c>
      <c r="D46" s="464" t="s">
        <v>214</v>
      </c>
      <c r="E46" s="102">
        <v>6</v>
      </c>
      <c r="F46" s="103"/>
      <c r="G46" s="47"/>
      <c r="H46" s="50"/>
      <c r="I46" s="759" t="s">
        <v>214</v>
      </c>
      <c r="J46" s="483"/>
      <c r="K46" s="482"/>
      <c r="L46" s="483"/>
      <c r="N46" s="55"/>
      <c r="P46" s="56"/>
      <c r="Q46" s="56"/>
      <c r="R46" s="55"/>
      <c r="S46" s="55"/>
      <c r="T46" s="55"/>
      <c r="U46" s="55"/>
    </row>
    <row r="47" spans="2:21" s="12" customFormat="1" ht="23.25" customHeight="1" x14ac:dyDescent="0.3">
      <c r="B47" s="475" t="s">
        <v>47</v>
      </c>
      <c r="C47" s="476" t="s">
        <v>301</v>
      </c>
      <c r="D47" s="464" t="s">
        <v>214</v>
      </c>
      <c r="E47" s="102">
        <v>6</v>
      </c>
      <c r="F47" s="103"/>
      <c r="G47" s="47"/>
      <c r="H47" s="50"/>
      <c r="I47" s="528" t="s">
        <v>214</v>
      </c>
      <c r="J47" s="483"/>
      <c r="K47" s="482"/>
      <c r="L47" s="483"/>
      <c r="N47" s="55"/>
      <c r="P47" s="56"/>
      <c r="Q47" s="56"/>
      <c r="R47" s="55"/>
      <c r="S47" s="55"/>
      <c r="T47" s="55"/>
      <c r="U47" s="55"/>
    </row>
    <row r="48" spans="2:21" s="554" customFormat="1" ht="23.25" customHeight="1" x14ac:dyDescent="0.3">
      <c r="B48" s="475" t="s">
        <v>212</v>
      </c>
      <c r="C48" s="476" t="s">
        <v>302</v>
      </c>
      <c r="D48" s="464" t="s">
        <v>205</v>
      </c>
      <c r="E48" s="102"/>
      <c r="F48" s="555"/>
      <c r="G48" s="47"/>
      <c r="H48" s="50"/>
      <c r="I48" s="482" t="s">
        <v>218</v>
      </c>
      <c r="J48" s="484" t="s">
        <v>211</v>
      </c>
      <c r="K48" s="496"/>
      <c r="L48" s="483"/>
      <c r="N48" s="55"/>
      <c r="P48" s="56"/>
      <c r="Q48" s="56"/>
      <c r="R48" s="55"/>
      <c r="S48" s="55"/>
      <c r="T48" s="55"/>
      <c r="U48" s="55"/>
    </row>
    <row r="49" spans="2:21" s="11" customFormat="1" ht="24.75" customHeight="1" thickBot="1" x14ac:dyDescent="0.35">
      <c r="B49" s="76"/>
      <c r="C49" s="77" t="s">
        <v>40</v>
      </c>
      <c r="D49" s="78"/>
      <c r="E49" s="87">
        <v>24</v>
      </c>
      <c r="F49" s="89"/>
      <c r="G49" s="81"/>
      <c r="H49" s="86"/>
      <c r="I49" s="84">
        <v>18</v>
      </c>
      <c r="J49" s="82">
        <v>6</v>
      </c>
      <c r="K49" s="81"/>
      <c r="L49" s="86"/>
      <c r="N49" s="55"/>
      <c r="O49" s="12"/>
      <c r="P49" s="43"/>
      <c r="Q49" s="43"/>
      <c r="R49" s="42"/>
      <c r="S49" s="42"/>
      <c r="T49" s="42"/>
      <c r="U49" s="42"/>
    </row>
    <row r="50" spans="2:21" s="11" customFormat="1" ht="45.75" customHeight="1" thickBot="1" x14ac:dyDescent="0.35">
      <c r="B50" s="349" t="s">
        <v>48</v>
      </c>
      <c r="C50" s="325" t="s">
        <v>49</v>
      </c>
      <c r="D50" s="487" t="s">
        <v>339</v>
      </c>
      <c r="E50" s="35">
        <v>0</v>
      </c>
      <c r="F50" s="41">
        <v>66</v>
      </c>
      <c r="G50" s="35">
        <v>0</v>
      </c>
      <c r="H50" s="40">
        <v>0</v>
      </c>
      <c r="I50" s="93">
        <f t="shared" ref="I50" si="0">SUM(I51)</f>
        <v>0</v>
      </c>
      <c r="J50" s="94">
        <v>0</v>
      </c>
      <c r="K50" s="95">
        <v>0</v>
      </c>
      <c r="L50" s="96">
        <v>0</v>
      </c>
      <c r="N50" s="55"/>
      <c r="O50" s="25"/>
      <c r="P50" s="56"/>
      <c r="Q50" s="56"/>
      <c r="R50" s="55"/>
      <c r="S50" s="55"/>
      <c r="T50" s="55"/>
      <c r="U50" s="55"/>
    </row>
    <row r="51" spans="2:21" s="11" customFormat="1" ht="50.25" customHeight="1" thickBot="1" x14ac:dyDescent="0.35">
      <c r="B51" s="350" t="s">
        <v>50</v>
      </c>
      <c r="C51" s="351" t="s">
        <v>51</v>
      </c>
      <c r="D51" s="540" t="s">
        <v>339</v>
      </c>
      <c r="E51" s="106">
        <v>0</v>
      </c>
      <c r="F51" s="377">
        <v>66</v>
      </c>
      <c r="G51" s="106">
        <v>0</v>
      </c>
      <c r="H51" s="107">
        <v>0</v>
      </c>
      <c r="I51" s="108">
        <f>SUM(I52,I58,)</f>
        <v>0</v>
      </c>
      <c r="J51" s="109">
        <v>0</v>
      </c>
      <c r="K51" s="110">
        <v>0</v>
      </c>
      <c r="L51" s="111">
        <v>0</v>
      </c>
      <c r="O51" s="12"/>
      <c r="P51" s="56"/>
      <c r="Q51" s="56"/>
      <c r="R51" s="55"/>
      <c r="S51" s="55"/>
      <c r="T51" s="55"/>
      <c r="U51" s="55"/>
    </row>
    <row r="52" spans="2:21" s="11" customFormat="1" ht="45.75" customHeight="1" thickBot="1" x14ac:dyDescent="0.35">
      <c r="B52" s="488" t="s">
        <v>52</v>
      </c>
      <c r="C52" s="344" t="s">
        <v>303</v>
      </c>
      <c r="D52" s="104" t="s">
        <v>271</v>
      </c>
      <c r="E52" s="35">
        <v>0</v>
      </c>
      <c r="F52" s="41">
        <v>12</v>
      </c>
      <c r="G52" s="35">
        <v>0</v>
      </c>
      <c r="H52" s="40">
        <v>0</v>
      </c>
      <c r="I52" s="38">
        <f>SUM(I53:I53)</f>
        <v>0</v>
      </c>
      <c r="J52" s="510">
        <f>SUM(J53:J53)</f>
        <v>0</v>
      </c>
      <c r="K52" s="35">
        <f>SUM(K53:K53)</f>
        <v>0</v>
      </c>
      <c r="L52" s="40">
        <f>SUM(L53:L53)</f>
        <v>0</v>
      </c>
      <c r="N52" s="42"/>
      <c r="O52" s="12"/>
      <c r="P52" s="56"/>
      <c r="Q52" s="56"/>
      <c r="R52" s="55"/>
      <c r="S52" s="55"/>
      <c r="T52" s="55"/>
      <c r="U52" s="55"/>
    </row>
    <row r="53" spans="2:21" s="11" customFormat="1" ht="31.95" customHeight="1" x14ac:dyDescent="0.3">
      <c r="B53" s="489" t="s">
        <v>232</v>
      </c>
      <c r="C53" s="490" t="s">
        <v>304</v>
      </c>
      <c r="D53" s="893" t="s">
        <v>330</v>
      </c>
      <c r="E53" s="51"/>
      <c r="F53" s="998">
        <v>12</v>
      </c>
      <c r="G53" s="51"/>
      <c r="H53" s="52"/>
      <c r="I53" s="481" t="s">
        <v>218</v>
      </c>
      <c r="J53" s="1010" t="s">
        <v>164</v>
      </c>
      <c r="K53" s="481"/>
      <c r="L53" s="480"/>
      <c r="N53" s="55"/>
      <c r="O53" s="12"/>
      <c r="P53" s="56"/>
      <c r="Q53" s="56"/>
      <c r="R53" s="55"/>
      <c r="S53" s="55"/>
      <c r="T53" s="55"/>
      <c r="U53" s="55"/>
    </row>
    <row r="54" spans="2:21" s="11" customFormat="1" ht="34.5" customHeight="1" x14ac:dyDescent="0.3">
      <c r="B54" s="489" t="s">
        <v>233</v>
      </c>
      <c r="C54" s="490" t="s">
        <v>305</v>
      </c>
      <c r="D54" s="894"/>
      <c r="E54" s="47"/>
      <c r="F54" s="999"/>
      <c r="G54" s="47"/>
      <c r="H54" s="50"/>
      <c r="I54" s="493"/>
      <c r="J54" s="1015"/>
      <c r="K54" s="481"/>
      <c r="L54" s="480"/>
      <c r="N54" s="55"/>
      <c r="O54" s="12"/>
      <c r="P54" s="56"/>
      <c r="Q54" s="56"/>
      <c r="R54" s="55"/>
      <c r="S54" s="55"/>
      <c r="T54" s="55"/>
      <c r="U54" s="55"/>
    </row>
    <row r="55" spans="2:21" s="11" customFormat="1" ht="35.25" customHeight="1" x14ac:dyDescent="0.3">
      <c r="B55" s="492" t="s">
        <v>53</v>
      </c>
      <c r="C55" s="467" t="s">
        <v>306</v>
      </c>
      <c r="D55" s="894"/>
      <c r="E55" s="61"/>
      <c r="F55" s="999"/>
      <c r="G55" s="61"/>
      <c r="H55" s="65"/>
      <c r="I55" s="494"/>
      <c r="J55" s="1015"/>
      <c r="K55" s="496"/>
      <c r="L55" s="495"/>
      <c r="N55" s="55"/>
      <c r="O55" s="25"/>
      <c r="P55" s="56"/>
      <c r="Q55" s="56"/>
      <c r="R55" s="55"/>
      <c r="S55" s="55"/>
      <c r="T55" s="55"/>
      <c r="U55" s="55"/>
    </row>
    <row r="56" spans="2:21" s="11" customFormat="1" ht="44.25" customHeight="1" x14ac:dyDescent="0.3">
      <c r="B56" s="492" t="s">
        <v>54</v>
      </c>
      <c r="C56" s="467" t="s">
        <v>307</v>
      </c>
      <c r="D56" s="877"/>
      <c r="E56" s="61"/>
      <c r="F56" s="1000"/>
      <c r="G56" s="61"/>
      <c r="H56" s="65"/>
      <c r="I56" s="496"/>
      <c r="J56" s="1009"/>
      <c r="K56" s="496"/>
      <c r="L56" s="483"/>
      <c r="N56" s="55"/>
      <c r="O56" s="12"/>
      <c r="P56" s="56"/>
      <c r="Q56" s="56"/>
      <c r="R56" s="55"/>
      <c r="S56" s="55"/>
      <c r="T56" s="55"/>
      <c r="U56" s="55"/>
    </row>
    <row r="57" spans="2:21" s="11" customFormat="1" ht="24.75" customHeight="1" thickBot="1" x14ac:dyDescent="0.35">
      <c r="B57" s="117"/>
      <c r="C57" s="58" t="s">
        <v>55</v>
      </c>
      <c r="D57" s="116" t="s">
        <v>215</v>
      </c>
      <c r="E57" s="69"/>
      <c r="F57" s="75">
        <v>12</v>
      </c>
      <c r="G57" s="69"/>
      <c r="H57" s="74"/>
      <c r="I57" s="118"/>
      <c r="J57" s="82">
        <v>12</v>
      </c>
      <c r="K57" s="81"/>
      <c r="L57" s="86"/>
      <c r="M57" s="872"/>
      <c r="N57" s="25"/>
      <c r="O57" s="12"/>
      <c r="P57" s="56"/>
      <c r="Q57" s="56"/>
      <c r="R57" s="55"/>
      <c r="S57" s="55"/>
      <c r="T57" s="55"/>
      <c r="U57" s="55"/>
    </row>
    <row r="58" spans="2:21" s="11" customFormat="1" ht="72" customHeight="1" thickBot="1" x14ac:dyDescent="0.35">
      <c r="B58" s="349" t="s">
        <v>56</v>
      </c>
      <c r="C58" s="344" t="s">
        <v>308</v>
      </c>
      <c r="D58" s="104" t="s">
        <v>336</v>
      </c>
      <c r="E58" s="35">
        <v>0</v>
      </c>
      <c r="F58" s="41">
        <v>18</v>
      </c>
      <c r="G58" s="35">
        <v>0</v>
      </c>
      <c r="H58" s="40">
        <v>0</v>
      </c>
      <c r="I58" s="38">
        <f>SUM(I59:I62)</f>
        <v>0</v>
      </c>
      <c r="J58" s="36">
        <f>SUM(J59:J59)</f>
        <v>0</v>
      </c>
      <c r="K58" s="536">
        <f>SUM(K59:K59)</f>
        <v>0</v>
      </c>
      <c r="L58" s="40">
        <v>0</v>
      </c>
      <c r="M58" s="872"/>
      <c r="N58" s="42"/>
      <c r="O58" s="12"/>
      <c r="P58" s="43"/>
      <c r="Q58" s="43"/>
      <c r="R58" s="42"/>
      <c r="S58" s="42"/>
      <c r="T58" s="42"/>
      <c r="U58" s="42"/>
    </row>
    <row r="59" spans="2:21" s="11" customFormat="1" ht="33" customHeight="1" x14ac:dyDescent="0.3">
      <c r="B59" s="497" t="s">
        <v>234</v>
      </c>
      <c r="C59" s="498" t="s">
        <v>309</v>
      </c>
      <c r="D59" s="491" t="s">
        <v>211</v>
      </c>
      <c r="E59" s="47"/>
      <c r="F59" s="998">
        <v>18</v>
      </c>
      <c r="G59" s="47"/>
      <c r="H59" s="50"/>
      <c r="I59" s="501"/>
      <c r="J59" s="502" t="s">
        <v>211</v>
      </c>
      <c r="K59" s="501"/>
      <c r="L59" s="503"/>
      <c r="M59" s="872"/>
      <c r="N59" s="55"/>
      <c r="O59" s="12"/>
      <c r="P59" s="56"/>
      <c r="Q59" s="56"/>
      <c r="R59" s="55"/>
      <c r="S59" s="55"/>
      <c r="T59" s="55"/>
      <c r="U59" s="55"/>
    </row>
    <row r="60" spans="2:21" s="11" customFormat="1" ht="54" customHeight="1" x14ac:dyDescent="0.3">
      <c r="B60" s="499" t="s">
        <v>235</v>
      </c>
      <c r="C60" s="455" t="s">
        <v>310</v>
      </c>
      <c r="D60" s="764" t="s">
        <v>211</v>
      </c>
      <c r="E60" s="47"/>
      <c r="F60" s="999"/>
      <c r="G60" s="47"/>
      <c r="H60" s="50"/>
      <c r="I60" s="481"/>
      <c r="J60" s="480"/>
      <c r="K60" s="767" t="s">
        <v>211</v>
      </c>
      <c r="L60" s="480"/>
      <c r="M60" s="12"/>
      <c r="N60" s="55"/>
      <c r="O60" s="12"/>
      <c r="P60" s="56"/>
      <c r="Q60" s="56"/>
      <c r="R60" s="55"/>
      <c r="S60" s="55"/>
      <c r="T60" s="55"/>
      <c r="U60" s="55"/>
    </row>
    <row r="61" spans="2:21" s="11" customFormat="1" ht="54" customHeight="1" x14ac:dyDescent="0.3">
      <c r="B61" s="500" t="s">
        <v>57</v>
      </c>
      <c r="C61" s="463" t="s">
        <v>311</v>
      </c>
      <c r="D61" s="876" t="s">
        <v>253</v>
      </c>
      <c r="E61" s="61"/>
      <c r="F61" s="999"/>
      <c r="G61" s="61"/>
      <c r="H61" s="65"/>
      <c r="I61" s="496"/>
      <c r="J61" s="495"/>
      <c r="K61" s="1001" t="s">
        <v>253</v>
      </c>
      <c r="L61" s="483"/>
      <c r="M61" s="4"/>
      <c r="N61" s="55"/>
      <c r="O61" s="12"/>
      <c r="P61" s="56"/>
      <c r="Q61" s="56"/>
      <c r="R61" s="55"/>
      <c r="S61" s="55"/>
      <c r="T61" s="55"/>
      <c r="U61" s="55"/>
    </row>
    <row r="62" spans="2:21" s="4" customFormat="1" ht="55.5" customHeight="1" x14ac:dyDescent="0.3">
      <c r="B62" s="500" t="s">
        <v>58</v>
      </c>
      <c r="C62" s="467" t="s">
        <v>312</v>
      </c>
      <c r="D62" s="877"/>
      <c r="E62" s="61"/>
      <c r="F62" s="1000"/>
      <c r="G62" s="61"/>
      <c r="H62" s="65"/>
      <c r="I62" s="496"/>
      <c r="J62" s="495"/>
      <c r="K62" s="1002"/>
      <c r="L62" s="483"/>
      <c r="M62" s="11"/>
      <c r="N62" s="55"/>
      <c r="O62" s="12"/>
      <c r="P62" s="56"/>
      <c r="Q62" s="56"/>
      <c r="R62" s="55"/>
      <c r="S62" s="55"/>
      <c r="T62" s="55"/>
      <c r="U62" s="55"/>
    </row>
    <row r="63" spans="2:21" s="11" customFormat="1" ht="22.5" customHeight="1" thickBot="1" x14ac:dyDescent="0.35">
      <c r="B63" s="119"/>
      <c r="C63" s="530" t="s">
        <v>55</v>
      </c>
      <c r="D63" s="531" t="s">
        <v>215</v>
      </c>
      <c r="E63" s="128"/>
      <c r="F63" s="546">
        <v>18</v>
      </c>
      <c r="G63" s="128"/>
      <c r="H63" s="131"/>
      <c r="I63" s="534"/>
      <c r="J63" s="439"/>
      <c r="K63" s="87">
        <v>18</v>
      </c>
      <c r="L63" s="88"/>
      <c r="M63" s="12"/>
      <c r="N63" s="12"/>
      <c r="O63" s="12"/>
      <c r="P63" s="56"/>
      <c r="Q63" s="56"/>
      <c r="R63" s="55"/>
      <c r="S63" s="55"/>
      <c r="T63" s="55"/>
      <c r="U63" s="55"/>
    </row>
    <row r="64" spans="2:21" s="11" customFormat="1" ht="72" customHeight="1" thickBot="1" x14ac:dyDescent="0.35">
      <c r="B64" s="349" t="s">
        <v>256</v>
      </c>
      <c r="C64" s="344" t="s">
        <v>313</v>
      </c>
      <c r="D64" s="104" t="s">
        <v>338</v>
      </c>
      <c r="E64" s="35">
        <v>0</v>
      </c>
      <c r="F64" s="41">
        <v>18</v>
      </c>
      <c r="G64" s="35">
        <v>0</v>
      </c>
      <c r="H64" s="40">
        <v>0</v>
      </c>
      <c r="I64" s="38">
        <f>SUM(I65:I68)</f>
        <v>0</v>
      </c>
      <c r="J64" s="36">
        <f>SUM(J65:J65)</f>
        <v>0</v>
      </c>
      <c r="K64" s="35">
        <f>SUM(K65:K65)</f>
        <v>0</v>
      </c>
      <c r="L64" s="431">
        <v>0</v>
      </c>
      <c r="M64" s="12"/>
      <c r="N64" s="42"/>
      <c r="O64" s="12"/>
      <c r="P64" s="43"/>
      <c r="Q64" s="43"/>
      <c r="R64" s="42"/>
      <c r="S64" s="42"/>
      <c r="T64" s="42"/>
      <c r="U64" s="42"/>
    </row>
    <row r="65" spans="2:21" s="11" customFormat="1" ht="33" customHeight="1" x14ac:dyDescent="0.3">
      <c r="B65" s="497" t="s">
        <v>257</v>
      </c>
      <c r="C65" s="498" t="s">
        <v>314</v>
      </c>
      <c r="D65" s="491" t="s">
        <v>205</v>
      </c>
      <c r="E65" s="47"/>
      <c r="F65" s="998">
        <v>18</v>
      </c>
      <c r="G65" s="47"/>
      <c r="H65" s="50"/>
      <c r="I65" s="501"/>
      <c r="J65" s="503"/>
      <c r="K65" s="501" t="s">
        <v>218</v>
      </c>
      <c r="L65" s="502" t="s">
        <v>211</v>
      </c>
      <c r="M65" s="12"/>
      <c r="N65" s="55"/>
      <c r="O65" s="12"/>
      <c r="P65" s="56"/>
      <c r="Q65" s="56"/>
      <c r="R65" s="55"/>
      <c r="S65" s="55"/>
      <c r="T65" s="55"/>
      <c r="U65" s="55"/>
    </row>
    <row r="66" spans="2:21" s="11" customFormat="1" ht="55.5" customHeight="1" x14ac:dyDescent="0.3">
      <c r="B66" s="499" t="s">
        <v>258</v>
      </c>
      <c r="C66" s="455" t="s">
        <v>315</v>
      </c>
      <c r="D66" s="763" t="s">
        <v>205</v>
      </c>
      <c r="E66" s="47"/>
      <c r="F66" s="999"/>
      <c r="G66" s="47"/>
      <c r="H66" s="50"/>
      <c r="I66" s="481"/>
      <c r="J66" s="480"/>
      <c r="K66" s="481" t="s">
        <v>218</v>
      </c>
      <c r="L66" s="766" t="s">
        <v>211</v>
      </c>
      <c r="M66" s="12"/>
      <c r="N66" s="55"/>
      <c r="O66" s="12"/>
      <c r="P66" s="56"/>
      <c r="Q66" s="56"/>
      <c r="R66" s="55"/>
      <c r="S66" s="55"/>
      <c r="T66" s="55"/>
      <c r="U66" s="55"/>
    </row>
    <row r="67" spans="2:21" s="11" customFormat="1" ht="41.25" customHeight="1" x14ac:dyDescent="0.3">
      <c r="B67" s="500" t="s">
        <v>259</v>
      </c>
      <c r="C67" s="463" t="s">
        <v>316</v>
      </c>
      <c r="D67" s="876" t="s">
        <v>262</v>
      </c>
      <c r="E67" s="61"/>
      <c r="F67" s="999"/>
      <c r="G67" s="61"/>
      <c r="H67" s="65"/>
      <c r="I67" s="496"/>
      <c r="J67" s="495"/>
      <c r="K67" s="482"/>
      <c r="L67" s="1008" t="s">
        <v>262</v>
      </c>
      <c r="M67" s="4"/>
      <c r="N67" s="55"/>
      <c r="O67" s="12"/>
      <c r="P67" s="56"/>
      <c r="Q67" s="56"/>
      <c r="R67" s="55"/>
      <c r="S67" s="55"/>
      <c r="T67" s="55"/>
      <c r="U67" s="55"/>
    </row>
    <row r="68" spans="2:21" s="4" customFormat="1" ht="51.75" customHeight="1" x14ac:dyDescent="0.3">
      <c r="B68" s="500" t="s">
        <v>260</v>
      </c>
      <c r="C68" s="467" t="s">
        <v>317</v>
      </c>
      <c r="D68" s="877"/>
      <c r="E68" s="61"/>
      <c r="F68" s="1000"/>
      <c r="G68" s="61"/>
      <c r="H68" s="65"/>
      <c r="I68" s="496"/>
      <c r="J68" s="495"/>
      <c r="K68" s="482"/>
      <c r="L68" s="1009"/>
      <c r="M68" s="11"/>
      <c r="N68" s="55"/>
      <c r="O68" s="12"/>
      <c r="P68" s="56"/>
      <c r="Q68" s="56"/>
      <c r="R68" s="55"/>
      <c r="S68" s="55"/>
      <c r="T68" s="55"/>
      <c r="U68" s="55"/>
    </row>
    <row r="69" spans="2:21" s="11" customFormat="1" ht="22.5" customHeight="1" thickBot="1" x14ac:dyDescent="0.35">
      <c r="B69" s="119"/>
      <c r="C69" s="530" t="s">
        <v>55</v>
      </c>
      <c r="D69" s="531" t="s">
        <v>215</v>
      </c>
      <c r="E69" s="128"/>
      <c r="F69" s="546">
        <v>18</v>
      </c>
      <c r="G69" s="128"/>
      <c r="H69" s="131"/>
      <c r="I69" s="534"/>
      <c r="J69" s="439"/>
      <c r="K69" s="535"/>
      <c r="L69" s="88">
        <v>18</v>
      </c>
      <c r="M69" s="12"/>
      <c r="N69" s="12"/>
      <c r="O69" s="12"/>
      <c r="P69" s="56"/>
      <c r="Q69" s="56"/>
      <c r="R69" s="55"/>
      <c r="S69" s="55"/>
      <c r="T69" s="55"/>
      <c r="U69" s="55"/>
    </row>
    <row r="70" spans="2:21" s="655" customFormat="1" ht="72" customHeight="1" thickBot="1" x14ac:dyDescent="0.35">
      <c r="B70" s="349" t="s">
        <v>318</v>
      </c>
      <c r="C70" s="344" t="s">
        <v>323</v>
      </c>
      <c r="D70" s="104" t="s">
        <v>337</v>
      </c>
      <c r="E70" s="35">
        <v>0</v>
      </c>
      <c r="F70" s="41">
        <v>18</v>
      </c>
      <c r="G70" s="35">
        <v>0</v>
      </c>
      <c r="H70" s="40">
        <v>0</v>
      </c>
      <c r="I70" s="38">
        <f>SUM(I71:I74)</f>
        <v>0</v>
      </c>
      <c r="J70" s="36">
        <f>SUM(J71:J71)</f>
        <v>0</v>
      </c>
      <c r="K70" s="35">
        <f>SUM(K71:K71)</f>
        <v>0</v>
      </c>
      <c r="L70" s="431">
        <v>0</v>
      </c>
      <c r="M70" s="765"/>
      <c r="N70" s="42"/>
      <c r="O70" s="765"/>
      <c r="P70" s="43"/>
      <c r="Q70" s="43"/>
      <c r="R70" s="42"/>
      <c r="S70" s="42"/>
      <c r="T70" s="42"/>
      <c r="U70" s="42"/>
    </row>
    <row r="71" spans="2:21" s="655" customFormat="1" ht="33" customHeight="1" x14ac:dyDescent="0.3">
      <c r="B71" s="497" t="s">
        <v>319</v>
      </c>
      <c r="C71" s="498" t="s">
        <v>324</v>
      </c>
      <c r="D71" s="491" t="s">
        <v>340</v>
      </c>
      <c r="E71" s="47"/>
      <c r="F71" s="998">
        <v>18</v>
      </c>
      <c r="G71" s="47"/>
      <c r="H71" s="50"/>
      <c r="I71" s="501"/>
      <c r="J71" s="1010" t="s">
        <v>263</v>
      </c>
      <c r="K71" s="774" t="s">
        <v>211</v>
      </c>
      <c r="L71" s="503"/>
      <c r="M71" s="765"/>
      <c r="N71" s="55"/>
      <c r="O71" s="765"/>
      <c r="P71" s="56"/>
      <c r="Q71" s="56"/>
      <c r="R71" s="55"/>
      <c r="S71" s="55"/>
      <c r="T71" s="55"/>
      <c r="U71" s="55"/>
    </row>
    <row r="72" spans="2:21" s="655" customFormat="1" ht="36.75" customHeight="1" x14ac:dyDescent="0.3">
      <c r="B72" s="499" t="s">
        <v>320</v>
      </c>
      <c r="C72" s="455" t="s">
        <v>325</v>
      </c>
      <c r="D72" s="763" t="s">
        <v>335</v>
      </c>
      <c r="E72" s="47"/>
      <c r="F72" s="999"/>
      <c r="G72" s="47"/>
      <c r="H72" s="50"/>
      <c r="I72" s="481"/>
      <c r="J72" s="1009"/>
      <c r="K72" s="481" t="s">
        <v>218</v>
      </c>
      <c r="L72" s="766" t="s">
        <v>211</v>
      </c>
      <c r="M72" s="765"/>
      <c r="N72" s="55"/>
      <c r="O72" s="765"/>
      <c r="P72" s="56"/>
      <c r="Q72" s="56"/>
      <c r="R72" s="55"/>
      <c r="S72" s="55"/>
      <c r="T72" s="55"/>
      <c r="U72" s="55"/>
    </row>
    <row r="73" spans="2:21" s="655" customFormat="1" ht="57" customHeight="1" x14ac:dyDescent="0.3">
      <c r="B73" s="500" t="s">
        <v>321</v>
      </c>
      <c r="C73" s="463" t="s">
        <v>326</v>
      </c>
      <c r="D73" s="771" t="s">
        <v>211</v>
      </c>
      <c r="E73" s="61"/>
      <c r="F73" s="999"/>
      <c r="G73" s="61"/>
      <c r="H73" s="65"/>
      <c r="I73" s="496"/>
      <c r="J73" s="495"/>
      <c r="K73" s="482"/>
      <c r="L73" s="484" t="s">
        <v>211</v>
      </c>
      <c r="M73" s="4"/>
      <c r="N73" s="55"/>
      <c r="O73" s="765"/>
      <c r="P73" s="56"/>
      <c r="Q73" s="56"/>
      <c r="R73" s="55"/>
      <c r="S73" s="55"/>
      <c r="T73" s="55"/>
      <c r="U73" s="55"/>
    </row>
    <row r="74" spans="2:21" s="4" customFormat="1" ht="62.25" customHeight="1" x14ac:dyDescent="0.3">
      <c r="B74" s="500" t="s">
        <v>322</v>
      </c>
      <c r="C74" s="467" t="s">
        <v>327</v>
      </c>
      <c r="D74" s="763" t="s">
        <v>211</v>
      </c>
      <c r="E74" s="61"/>
      <c r="F74" s="1000"/>
      <c r="G74" s="61"/>
      <c r="H74" s="65"/>
      <c r="I74" s="496"/>
      <c r="J74" s="495"/>
      <c r="K74" s="482"/>
      <c r="L74" s="484" t="s">
        <v>211</v>
      </c>
      <c r="M74" s="655"/>
      <c r="N74" s="55"/>
      <c r="O74" s="765"/>
      <c r="P74" s="56"/>
      <c r="Q74" s="56"/>
      <c r="R74" s="55"/>
      <c r="S74" s="55"/>
      <c r="T74" s="55"/>
      <c r="U74" s="55"/>
    </row>
    <row r="75" spans="2:21" s="655" customFormat="1" ht="22.5" customHeight="1" thickBot="1" x14ac:dyDescent="0.35">
      <c r="B75" s="119"/>
      <c r="C75" s="530" t="s">
        <v>55</v>
      </c>
      <c r="D75" s="531" t="s">
        <v>215</v>
      </c>
      <c r="E75" s="128"/>
      <c r="F75" s="546">
        <v>18</v>
      </c>
      <c r="G75" s="128"/>
      <c r="H75" s="131"/>
      <c r="I75" s="534"/>
      <c r="J75" s="439"/>
      <c r="K75" s="535"/>
      <c r="L75" s="88">
        <v>18</v>
      </c>
      <c r="M75" s="765"/>
      <c r="N75" s="765"/>
      <c r="O75" s="765"/>
      <c r="P75" s="56"/>
      <c r="Q75" s="56"/>
      <c r="R75" s="55"/>
      <c r="S75" s="55"/>
      <c r="T75" s="55"/>
      <c r="U75" s="55"/>
    </row>
    <row r="76" spans="2:21" s="11" customFormat="1" ht="22.5" customHeight="1" x14ac:dyDescent="0.3">
      <c r="B76" s="135"/>
      <c r="C76" s="136" t="s">
        <v>40</v>
      </c>
      <c r="D76" s="378"/>
      <c r="E76" s="137"/>
      <c r="F76" s="143">
        <v>66</v>
      </c>
      <c r="G76" s="137"/>
      <c r="H76" s="138"/>
      <c r="I76" s="139"/>
      <c r="J76" s="140">
        <v>12</v>
      </c>
      <c r="K76" s="141">
        <v>18</v>
      </c>
      <c r="L76" s="142">
        <v>36</v>
      </c>
      <c r="M76" s="28"/>
      <c r="N76" s="28"/>
      <c r="O76" s="25"/>
    </row>
    <row r="77" spans="2:21" s="11" customFormat="1" ht="22.5" customHeight="1" thickBot="1" x14ac:dyDescent="0.35">
      <c r="B77" s="379"/>
      <c r="C77" s="380" t="s">
        <v>59</v>
      </c>
      <c r="D77" s="517" t="s">
        <v>354</v>
      </c>
      <c r="E77" s="381">
        <v>42</v>
      </c>
      <c r="F77" s="382">
        <v>66</v>
      </c>
      <c r="G77" s="381"/>
      <c r="H77" s="383">
        <v>18</v>
      </c>
      <c r="I77" s="384">
        <v>18</v>
      </c>
      <c r="J77" s="385">
        <v>18</v>
      </c>
      <c r="K77" s="386">
        <v>18</v>
      </c>
      <c r="L77" s="387">
        <v>36</v>
      </c>
      <c r="M77" s="12"/>
      <c r="O77" s="25"/>
    </row>
    <row r="78" spans="2:21" ht="16.5" customHeight="1" x14ac:dyDescent="0.35">
      <c r="B78" s="260"/>
      <c r="C78" s="260"/>
      <c r="D78" s="260"/>
    </row>
    <row r="79" spans="2:21" ht="16.5" customHeight="1" x14ac:dyDescent="0.35">
      <c r="B79" s="373"/>
      <c r="C79" s="374" t="s">
        <v>74</v>
      </c>
      <c r="D79" s="375"/>
    </row>
    <row r="80" spans="2:21" ht="16.5" customHeight="1" x14ac:dyDescent="0.35">
      <c r="B80" s="1"/>
      <c r="C80" s="374" t="s">
        <v>75</v>
      </c>
      <c r="D80" s="375"/>
    </row>
    <row r="81" spans="2:15" ht="18" x14ac:dyDescent="0.35">
      <c r="B81" s="2"/>
      <c r="C81" s="374" t="s">
        <v>76</v>
      </c>
      <c r="D81" s="375"/>
    </row>
    <row r="82" spans="2:15" ht="18" x14ac:dyDescent="0.35">
      <c r="B82" s="313"/>
      <c r="C82" s="374"/>
      <c r="D82" s="375"/>
    </row>
    <row r="83" spans="2:15" ht="18" x14ac:dyDescent="0.35">
      <c r="C83" s="374"/>
      <c r="D83" s="375"/>
    </row>
    <row r="84" spans="2:15" ht="18" x14ac:dyDescent="0.35">
      <c r="C84" s="374"/>
      <c r="D84" s="375"/>
    </row>
    <row r="85" spans="2:15" ht="18" x14ac:dyDescent="0.35">
      <c r="C85" s="260"/>
      <c r="D85" s="260"/>
      <c r="L85" s="371" t="s">
        <v>77</v>
      </c>
    </row>
    <row r="90" spans="2:15" ht="15" customHeight="1" x14ac:dyDescent="0.3">
      <c r="O90" s="371"/>
    </row>
    <row r="92" spans="2:15" x14ac:dyDescent="0.3">
      <c r="B92" s="371"/>
    </row>
  </sheetData>
  <mergeCells count="34">
    <mergeCell ref="F71:F74"/>
    <mergeCell ref="D67:D68"/>
    <mergeCell ref="L67:L68"/>
    <mergeCell ref="J71:J72"/>
    <mergeCell ref="D14:D15"/>
    <mergeCell ref="H14:H15"/>
    <mergeCell ref="F65:F68"/>
    <mergeCell ref="D19:D20"/>
    <mergeCell ref="H19:H20"/>
    <mergeCell ref="D39:D40"/>
    <mergeCell ref="J39:J40"/>
    <mergeCell ref="D53:D56"/>
    <mergeCell ref="J53:J56"/>
    <mergeCell ref="G2:L4"/>
    <mergeCell ref="G5:H5"/>
    <mergeCell ref="I5:J5"/>
    <mergeCell ref="K5:L5"/>
    <mergeCell ref="G7:G9"/>
    <mergeCell ref="H7:H9"/>
    <mergeCell ref="I7:I9"/>
    <mergeCell ref="J7:J9"/>
    <mergeCell ref="K7:K9"/>
    <mergeCell ref="L7:L9"/>
    <mergeCell ref="M57:M59"/>
    <mergeCell ref="F59:F62"/>
    <mergeCell ref="D61:D62"/>
    <mergeCell ref="F53:F56"/>
    <mergeCell ref="K61:K62"/>
    <mergeCell ref="B2:B9"/>
    <mergeCell ref="C2:C9"/>
    <mergeCell ref="D2:D9"/>
    <mergeCell ref="E2:F4"/>
    <mergeCell ref="E5:E9"/>
    <mergeCell ref="F5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85"/>
  <sheetViews>
    <sheetView zoomScale="69" zoomScaleNormal="69" workbookViewId="0">
      <selection activeCell="F83" sqref="F83"/>
    </sheetView>
  </sheetViews>
  <sheetFormatPr defaultColWidth="9.109375" defaultRowHeight="13.8" x14ac:dyDescent="0.3"/>
  <cols>
    <col min="1" max="1" width="2.6640625" style="371" customWidth="1"/>
    <col min="2" max="2" width="17.109375" style="376" customWidth="1"/>
    <col min="3" max="3" width="86.88671875" style="371" customWidth="1"/>
    <col min="4" max="4" width="13.6640625" style="421" customWidth="1"/>
    <col min="5" max="10" width="13.6640625" style="371" customWidth="1"/>
    <col min="11" max="11" width="11.44140625" style="371" customWidth="1"/>
    <col min="12" max="12" width="12.5546875" style="371" customWidth="1"/>
    <col min="13" max="13" width="12.5546875" style="372" customWidth="1"/>
    <col min="14" max="14" width="16.88671875" style="371" customWidth="1"/>
    <col min="15" max="15" width="53" style="371" customWidth="1"/>
    <col min="16" max="16384" width="9.109375" style="371"/>
  </cols>
  <sheetData>
    <row r="1" spans="2:13" s="301" customFormat="1" ht="33" customHeight="1" thickBot="1" x14ac:dyDescent="0.35">
      <c r="B1" s="298" t="s">
        <v>347</v>
      </c>
      <c r="C1" s="298"/>
      <c r="D1" s="298"/>
      <c r="E1" s="299"/>
      <c r="F1" s="299"/>
      <c r="G1" s="299"/>
      <c r="H1" s="299"/>
      <c r="I1" s="299"/>
      <c r="J1" s="299"/>
      <c r="K1" s="299"/>
      <c r="L1" s="299"/>
      <c r="M1" s="300"/>
    </row>
    <row r="2" spans="2:13" s="302" customFormat="1" ht="15" customHeight="1" x14ac:dyDescent="0.3">
      <c r="B2" s="983" t="s">
        <v>0</v>
      </c>
      <c r="C2" s="983" t="s">
        <v>1</v>
      </c>
      <c r="D2" s="1017" t="s">
        <v>10</v>
      </c>
      <c r="E2" s="986" t="s">
        <v>180</v>
      </c>
      <c r="F2" s="987"/>
      <c r="G2" s="987"/>
      <c r="H2" s="987"/>
      <c r="I2" s="987"/>
      <c r="J2" s="1003"/>
      <c r="M2" s="303"/>
    </row>
    <row r="3" spans="2:13" s="302" customFormat="1" ht="12.75" customHeight="1" thickBot="1" x14ac:dyDescent="0.35">
      <c r="B3" s="984"/>
      <c r="C3" s="984"/>
      <c r="D3" s="1018"/>
      <c r="E3" s="988"/>
      <c r="F3" s="989"/>
      <c r="G3" s="989"/>
      <c r="H3" s="989"/>
      <c r="I3" s="989"/>
      <c r="J3" s="1004"/>
      <c r="M3" s="303"/>
    </row>
    <row r="4" spans="2:13" s="302" customFormat="1" ht="33.75" hidden="1" customHeight="1" thickBot="1" x14ac:dyDescent="0.35">
      <c r="B4" s="984"/>
      <c r="C4" s="984"/>
      <c r="D4" s="1018"/>
      <c r="E4" s="432"/>
      <c r="F4" s="433"/>
      <c r="G4" s="433"/>
      <c r="H4" s="433"/>
      <c r="I4" s="433"/>
      <c r="J4" s="434"/>
      <c r="M4" s="303"/>
    </row>
    <row r="5" spans="2:13" s="302" customFormat="1" ht="34.5" customHeight="1" thickBot="1" x14ac:dyDescent="0.35">
      <c r="B5" s="984"/>
      <c r="C5" s="984"/>
      <c r="D5" s="1018"/>
      <c r="E5" s="1006" t="s">
        <v>13</v>
      </c>
      <c r="F5" s="1007"/>
      <c r="G5" s="1006" t="s">
        <v>14</v>
      </c>
      <c r="H5" s="1007"/>
      <c r="I5" s="1006" t="s">
        <v>15</v>
      </c>
      <c r="J5" s="1007"/>
      <c r="M5" s="303"/>
    </row>
    <row r="6" spans="2:13" s="302" customFormat="1" ht="42" customHeight="1" thickBot="1" x14ac:dyDescent="0.35">
      <c r="B6" s="984"/>
      <c r="C6" s="984"/>
      <c r="D6" s="1018"/>
      <c r="E6" s="307" t="s">
        <v>18</v>
      </c>
      <c r="F6" s="306" t="s">
        <v>19</v>
      </c>
      <c r="G6" s="307" t="s">
        <v>20</v>
      </c>
      <c r="H6" s="304" t="s">
        <v>21</v>
      </c>
      <c r="I6" s="307" t="s">
        <v>22</v>
      </c>
      <c r="J6" s="305" t="s">
        <v>23</v>
      </c>
      <c r="M6" s="303"/>
    </row>
    <row r="7" spans="2:13" s="302" customFormat="1" ht="54" customHeight="1" x14ac:dyDescent="0.3">
      <c r="B7" s="984"/>
      <c r="C7" s="984"/>
      <c r="D7" s="1018"/>
      <c r="E7" s="933" t="s">
        <v>268</v>
      </c>
      <c r="F7" s="867" t="s">
        <v>269</v>
      </c>
      <c r="G7" s="933" t="s">
        <v>279</v>
      </c>
      <c r="H7" s="867" t="s">
        <v>280</v>
      </c>
      <c r="I7" s="933" t="s">
        <v>328</v>
      </c>
      <c r="J7" s="867" t="s">
        <v>356</v>
      </c>
      <c r="M7" s="303"/>
    </row>
    <row r="8" spans="2:13" s="302" customFormat="1" ht="72.75" customHeight="1" x14ac:dyDescent="0.3">
      <c r="B8" s="984"/>
      <c r="C8" s="984"/>
      <c r="D8" s="1018"/>
      <c r="E8" s="934"/>
      <c r="F8" s="868"/>
      <c r="G8" s="934"/>
      <c r="H8" s="868"/>
      <c r="I8" s="934"/>
      <c r="J8" s="868"/>
      <c r="M8" s="303"/>
    </row>
    <row r="9" spans="2:13" s="302" customFormat="1" ht="94.5" customHeight="1" thickBot="1" x14ac:dyDescent="0.35">
      <c r="B9" s="985"/>
      <c r="C9" s="985"/>
      <c r="D9" s="1019"/>
      <c r="E9" s="935"/>
      <c r="F9" s="869"/>
      <c r="G9" s="935"/>
      <c r="H9" s="869"/>
      <c r="I9" s="935"/>
      <c r="J9" s="869"/>
      <c r="M9" s="303"/>
    </row>
    <row r="10" spans="2:13" s="313" customFormat="1" ht="44.25" customHeight="1" thickBot="1" x14ac:dyDescent="0.35">
      <c r="B10" s="753" t="s">
        <v>24</v>
      </c>
      <c r="C10" s="753" t="s">
        <v>25</v>
      </c>
      <c r="D10" s="738">
        <v>110</v>
      </c>
      <c r="E10" s="726">
        <v>32</v>
      </c>
      <c r="F10" s="727">
        <v>78</v>
      </c>
      <c r="G10" s="308">
        <v>0</v>
      </c>
      <c r="H10" s="309">
        <v>0</v>
      </c>
      <c r="I10" s="308">
        <v>0</v>
      </c>
      <c r="J10" s="388">
        <v>0</v>
      </c>
      <c r="M10" s="314"/>
    </row>
    <row r="11" spans="2:13" s="313" customFormat="1" ht="21.75" customHeight="1" x14ac:dyDescent="0.3">
      <c r="B11" s="748"/>
      <c r="C11" s="748" t="s">
        <v>245</v>
      </c>
      <c r="D11" s="739">
        <v>12</v>
      </c>
      <c r="E11" s="728">
        <v>0</v>
      </c>
      <c r="F11" s="729">
        <v>12</v>
      </c>
      <c r="G11" s="315">
        <v>0</v>
      </c>
      <c r="H11" s="316">
        <v>0</v>
      </c>
      <c r="I11" s="315">
        <v>0</v>
      </c>
      <c r="J11" s="389">
        <v>0</v>
      </c>
      <c r="M11" s="314"/>
    </row>
    <row r="12" spans="2:13" s="313" customFormat="1" ht="22.5" customHeight="1" x14ac:dyDescent="0.35">
      <c r="B12" s="749" t="s">
        <v>26</v>
      </c>
      <c r="C12" s="749" t="s">
        <v>191</v>
      </c>
      <c r="D12" s="740">
        <v>12</v>
      </c>
      <c r="E12" s="730"/>
      <c r="F12" s="740">
        <v>12</v>
      </c>
      <c r="G12" s="317"/>
      <c r="H12" s="390"/>
      <c r="I12" s="317"/>
      <c r="J12" s="391"/>
      <c r="M12" s="314"/>
    </row>
    <row r="13" spans="2:13" s="313" customFormat="1" ht="22.5" customHeight="1" x14ac:dyDescent="0.35">
      <c r="B13" s="749" t="s">
        <v>27</v>
      </c>
      <c r="C13" s="750" t="s">
        <v>192</v>
      </c>
      <c r="D13" s="742"/>
      <c r="E13" s="731"/>
      <c r="F13" s="742"/>
      <c r="G13" s="317"/>
      <c r="H13" s="390"/>
      <c r="I13" s="317"/>
      <c r="J13" s="391"/>
      <c r="M13" s="314"/>
    </row>
    <row r="14" spans="2:13" s="313" customFormat="1" ht="22.5" customHeight="1" x14ac:dyDescent="0.35">
      <c r="B14" s="750" t="s">
        <v>28</v>
      </c>
      <c r="C14" s="750" t="s">
        <v>247</v>
      </c>
      <c r="D14" s="742"/>
      <c r="E14" s="731"/>
      <c r="F14" s="742"/>
      <c r="G14" s="318"/>
      <c r="H14" s="392"/>
      <c r="I14" s="318"/>
      <c r="J14" s="393"/>
      <c r="M14" s="314"/>
    </row>
    <row r="15" spans="2:13" s="313" customFormat="1" ht="22.5" customHeight="1" x14ac:dyDescent="0.35">
      <c r="B15" s="750" t="s">
        <v>29</v>
      </c>
      <c r="C15" s="749" t="s">
        <v>231</v>
      </c>
      <c r="D15" s="740"/>
      <c r="E15" s="730"/>
      <c r="F15" s="740"/>
      <c r="G15" s="318"/>
      <c r="H15" s="392"/>
      <c r="I15" s="318"/>
      <c r="J15" s="393"/>
      <c r="M15" s="314"/>
    </row>
    <row r="16" spans="2:13" s="313" customFormat="1" ht="22.5" customHeight="1" x14ac:dyDescent="0.35">
      <c r="B16" s="749" t="s">
        <v>30</v>
      </c>
      <c r="C16" s="749" t="s">
        <v>193</v>
      </c>
      <c r="D16" s="740"/>
      <c r="E16" s="730"/>
      <c r="F16" s="740"/>
      <c r="G16" s="317"/>
      <c r="H16" s="390"/>
      <c r="I16" s="317"/>
      <c r="J16" s="391"/>
      <c r="M16" s="314"/>
    </row>
    <row r="17" spans="2:16" s="313" customFormat="1" ht="22.5" customHeight="1" x14ac:dyDescent="0.35">
      <c r="B17" s="749" t="s">
        <v>31</v>
      </c>
      <c r="C17" s="749" t="s">
        <v>194</v>
      </c>
      <c r="D17" s="740"/>
      <c r="E17" s="730"/>
      <c r="F17" s="740"/>
      <c r="G17" s="317"/>
      <c r="H17" s="390"/>
      <c r="I17" s="317"/>
      <c r="J17" s="391"/>
      <c r="M17" s="314"/>
    </row>
    <row r="18" spans="2:16" s="313" customFormat="1" ht="22.5" customHeight="1" x14ac:dyDescent="0.35">
      <c r="B18" s="749" t="s">
        <v>32</v>
      </c>
      <c r="C18" s="749" t="s">
        <v>195</v>
      </c>
      <c r="D18" s="740"/>
      <c r="E18" s="730"/>
      <c r="F18" s="740"/>
      <c r="G18" s="317"/>
      <c r="H18" s="390"/>
      <c r="I18" s="317"/>
      <c r="J18" s="391"/>
      <c r="M18" s="314"/>
    </row>
    <row r="19" spans="2:16" s="313" customFormat="1" ht="22.5" customHeight="1" x14ac:dyDescent="0.35">
      <c r="B19" s="749" t="s">
        <v>33</v>
      </c>
      <c r="C19" s="750" t="s">
        <v>196</v>
      </c>
      <c r="D19" s="742"/>
      <c r="E19" s="731"/>
      <c r="F19" s="742"/>
      <c r="G19" s="317"/>
      <c r="H19" s="390"/>
      <c r="I19" s="317"/>
      <c r="J19" s="391"/>
      <c r="M19" s="314"/>
    </row>
    <row r="20" spans="2:16" s="313" customFormat="1" ht="22.5" customHeight="1" x14ac:dyDescent="0.35">
      <c r="B20" s="750" t="s">
        <v>34</v>
      </c>
      <c r="C20" s="750" t="s">
        <v>197</v>
      </c>
      <c r="D20" s="742"/>
      <c r="E20" s="731"/>
      <c r="F20" s="742"/>
      <c r="G20" s="318"/>
      <c r="H20" s="392"/>
      <c r="I20" s="318"/>
      <c r="J20" s="393"/>
      <c r="M20" s="314"/>
    </row>
    <row r="21" spans="2:16" s="313" customFormat="1" ht="22.5" customHeight="1" x14ac:dyDescent="0.35">
      <c r="B21" s="750" t="s">
        <v>35</v>
      </c>
      <c r="C21" s="749" t="s">
        <v>198</v>
      </c>
      <c r="D21" s="740"/>
      <c r="E21" s="730"/>
      <c r="F21" s="740"/>
      <c r="G21" s="318"/>
      <c r="H21" s="392"/>
      <c r="I21" s="318"/>
      <c r="J21" s="393"/>
      <c r="M21" s="314"/>
      <c r="N21" s="314"/>
      <c r="O21" s="314"/>
      <c r="P21" s="314"/>
    </row>
    <row r="22" spans="2:16" s="313" customFormat="1" ht="22.5" customHeight="1" x14ac:dyDescent="0.35">
      <c r="B22" s="749" t="s">
        <v>36</v>
      </c>
      <c r="C22" s="749" t="s">
        <v>199</v>
      </c>
      <c r="D22" s="740"/>
      <c r="E22" s="730"/>
      <c r="F22" s="740"/>
      <c r="G22" s="317"/>
      <c r="H22" s="390"/>
      <c r="I22" s="317"/>
      <c r="J22" s="391"/>
      <c r="M22" s="314"/>
      <c r="N22" s="314"/>
      <c r="O22" s="314"/>
      <c r="P22" s="314"/>
    </row>
    <row r="23" spans="2:16" s="313" customFormat="1" ht="22.5" customHeight="1" x14ac:dyDescent="0.35">
      <c r="B23" s="750" t="s">
        <v>37</v>
      </c>
      <c r="C23" s="750" t="s">
        <v>270</v>
      </c>
      <c r="D23" s="742"/>
      <c r="E23" s="731"/>
      <c r="F23" s="742"/>
      <c r="G23" s="318"/>
      <c r="H23" s="392"/>
      <c r="I23" s="318"/>
      <c r="J23" s="393"/>
      <c r="M23" s="314"/>
      <c r="N23" s="314"/>
      <c r="O23" s="314"/>
      <c r="P23" s="314"/>
    </row>
    <row r="24" spans="2:16" s="313" customFormat="1" ht="22.5" customHeight="1" x14ac:dyDescent="0.35">
      <c r="B24" s="749" t="s">
        <v>38</v>
      </c>
      <c r="C24" s="750" t="s">
        <v>230</v>
      </c>
      <c r="D24" s="742"/>
      <c r="E24" s="731"/>
      <c r="F24" s="742"/>
      <c r="G24" s="317"/>
      <c r="H24" s="390"/>
      <c r="I24" s="317"/>
      <c r="J24" s="391"/>
      <c r="M24" s="314"/>
      <c r="N24" s="314"/>
      <c r="O24" s="314"/>
      <c r="P24" s="314"/>
    </row>
    <row r="25" spans="2:16" s="319" customFormat="1" ht="24" customHeight="1" x14ac:dyDescent="0.3">
      <c r="B25" s="751"/>
      <c r="C25" s="752" t="s">
        <v>249</v>
      </c>
      <c r="D25" s="744">
        <v>24</v>
      </c>
      <c r="E25" s="732">
        <v>0</v>
      </c>
      <c r="F25" s="733">
        <v>24</v>
      </c>
      <c r="G25" s="320">
        <v>0</v>
      </c>
      <c r="H25" s="321">
        <v>0</v>
      </c>
      <c r="I25" s="320">
        <v>0</v>
      </c>
      <c r="J25" s="394">
        <v>0</v>
      </c>
      <c r="N25" s="314"/>
      <c r="O25" s="314"/>
      <c r="P25" s="314"/>
    </row>
    <row r="26" spans="2:16" s="313" customFormat="1" ht="22.5" customHeight="1" x14ac:dyDescent="0.35">
      <c r="B26" s="750" t="s">
        <v>250</v>
      </c>
      <c r="C26" s="749" t="s">
        <v>201</v>
      </c>
      <c r="D26" s="740">
        <v>12</v>
      </c>
      <c r="E26" s="730"/>
      <c r="F26" s="741">
        <v>12</v>
      </c>
      <c r="G26" s="318"/>
      <c r="H26" s="392"/>
      <c r="I26" s="318"/>
      <c r="J26" s="393"/>
      <c r="M26" s="314"/>
    </row>
    <row r="27" spans="2:16" s="699" customFormat="1" ht="22.5" customHeight="1" x14ac:dyDescent="0.35">
      <c r="B27" s="754" t="s">
        <v>282</v>
      </c>
      <c r="C27" s="755" t="s">
        <v>283</v>
      </c>
      <c r="D27" s="740"/>
      <c r="E27" s="730"/>
      <c r="F27" s="741"/>
      <c r="G27" s="701"/>
      <c r="H27" s="702"/>
      <c r="I27" s="701"/>
      <c r="J27" s="703"/>
      <c r="M27" s="700"/>
    </row>
    <row r="28" spans="2:16" s="699" customFormat="1" ht="22.5" customHeight="1" x14ac:dyDescent="0.35">
      <c r="B28" s="754" t="s">
        <v>285</v>
      </c>
      <c r="C28" s="755" t="s">
        <v>286</v>
      </c>
      <c r="D28" s="740"/>
      <c r="E28" s="730"/>
      <c r="F28" s="741"/>
      <c r="G28" s="701"/>
      <c r="H28" s="702"/>
      <c r="I28" s="701"/>
      <c r="J28" s="703"/>
      <c r="M28" s="700"/>
    </row>
    <row r="29" spans="2:16" s="699" customFormat="1" ht="22.5" customHeight="1" x14ac:dyDescent="0.35">
      <c r="B29" s="754" t="s">
        <v>287</v>
      </c>
      <c r="C29" s="755" t="s">
        <v>288</v>
      </c>
      <c r="D29" s="740"/>
      <c r="E29" s="730"/>
      <c r="F29" s="741"/>
      <c r="G29" s="701"/>
      <c r="H29" s="702"/>
      <c r="I29" s="701"/>
      <c r="J29" s="703"/>
      <c r="M29" s="700"/>
    </row>
    <row r="30" spans="2:16" s="313" customFormat="1" ht="22.5" customHeight="1" x14ac:dyDescent="0.35">
      <c r="B30" s="750" t="s">
        <v>252</v>
      </c>
      <c r="C30" s="750" t="s">
        <v>202</v>
      </c>
      <c r="D30" s="742">
        <v>12</v>
      </c>
      <c r="E30" s="731"/>
      <c r="F30" s="743">
        <v>12</v>
      </c>
      <c r="G30" s="318"/>
      <c r="H30" s="392"/>
      <c r="I30" s="318"/>
      <c r="J30" s="393"/>
      <c r="M30" s="314"/>
    </row>
    <row r="31" spans="2:16" s="313" customFormat="1" ht="22.5" customHeight="1" x14ac:dyDescent="0.3">
      <c r="B31" s="750"/>
      <c r="C31" s="750" t="s">
        <v>39</v>
      </c>
      <c r="D31" s="745">
        <v>74</v>
      </c>
      <c r="E31" s="734">
        <v>32</v>
      </c>
      <c r="F31" s="735">
        <v>42</v>
      </c>
      <c r="G31" s="320">
        <v>0</v>
      </c>
      <c r="H31" s="321">
        <v>0</v>
      </c>
      <c r="I31" s="320">
        <v>0</v>
      </c>
      <c r="J31" s="394">
        <v>0</v>
      </c>
      <c r="M31" s="314"/>
    </row>
    <row r="32" spans="2:16" s="323" customFormat="1" ht="22.5" customHeight="1" thickBot="1" x14ac:dyDescent="0.4">
      <c r="B32" s="736"/>
      <c r="C32" s="736" t="s">
        <v>40</v>
      </c>
      <c r="D32" s="746"/>
      <c r="E32" s="737"/>
      <c r="F32" s="747"/>
      <c r="G32" s="322"/>
      <c r="H32" s="441"/>
      <c r="I32" s="322"/>
      <c r="J32" s="395"/>
      <c r="M32" s="324"/>
    </row>
    <row r="33" spans="2:19" s="313" customFormat="1" ht="45" customHeight="1" thickBot="1" x14ac:dyDescent="0.35">
      <c r="B33" s="30" t="s">
        <v>219</v>
      </c>
      <c r="C33" s="31" t="s">
        <v>220</v>
      </c>
      <c r="D33" s="33">
        <f>SUM(D34:D40)</f>
        <v>48</v>
      </c>
      <c r="E33" s="326">
        <v>0</v>
      </c>
      <c r="F33" s="328">
        <v>0</v>
      </c>
      <c r="G33" s="521">
        <f>SUM(G34:G40)</f>
        <v>16</v>
      </c>
      <c r="H33" s="522">
        <f>SUM(H34:H40)</f>
        <v>32</v>
      </c>
      <c r="I33" s="521">
        <f>SUM(I34:I40)</f>
        <v>0</v>
      </c>
      <c r="J33" s="522">
        <f>SUM(J34:J40)</f>
        <v>0</v>
      </c>
      <c r="K33" s="319"/>
      <c r="L33" s="397"/>
      <c r="M33" s="319"/>
      <c r="N33" s="398"/>
      <c r="O33" s="398"/>
      <c r="P33" s="397"/>
      <c r="Q33" s="397"/>
      <c r="R33" s="397"/>
      <c r="S33" s="397"/>
    </row>
    <row r="34" spans="2:19" s="313" customFormat="1" ht="22.5" customHeight="1" x14ac:dyDescent="0.3">
      <c r="B34" s="454" t="s">
        <v>221</v>
      </c>
      <c r="C34" s="455" t="s">
        <v>228</v>
      </c>
      <c r="D34" s="518">
        <v>10</v>
      </c>
      <c r="E34" s="332"/>
      <c r="F34" s="333"/>
      <c r="G34" s="520">
        <v>10</v>
      </c>
      <c r="H34" s="459"/>
      <c r="I34" s="460"/>
      <c r="J34" s="461"/>
      <c r="K34" s="399"/>
      <c r="L34" s="400"/>
      <c r="M34" s="399"/>
      <c r="N34" s="401"/>
      <c r="O34" s="401"/>
      <c r="P34" s="400"/>
      <c r="Q34" s="400"/>
      <c r="R34" s="400"/>
      <c r="S34" s="400"/>
    </row>
    <row r="35" spans="2:19" s="313" customFormat="1" ht="22.5" customHeight="1" x14ac:dyDescent="0.3">
      <c r="B35" s="462" t="s">
        <v>222</v>
      </c>
      <c r="C35" s="463" t="s">
        <v>209</v>
      </c>
      <c r="D35" s="519">
        <v>4</v>
      </c>
      <c r="E35" s="335"/>
      <c r="F35" s="337"/>
      <c r="G35" s="61">
        <v>4</v>
      </c>
      <c r="H35" s="466"/>
      <c r="I35" s="123"/>
      <c r="J35" s="469"/>
      <c r="K35" s="399"/>
      <c r="L35" s="400"/>
      <c r="M35" s="399"/>
      <c r="N35" s="401"/>
      <c r="O35" s="401"/>
      <c r="P35" s="400"/>
      <c r="Q35" s="400"/>
      <c r="R35" s="400"/>
      <c r="S35" s="400"/>
    </row>
    <row r="36" spans="2:19" s="313" customFormat="1" ht="22.5" customHeight="1" x14ac:dyDescent="0.3">
      <c r="B36" s="462" t="s">
        <v>223</v>
      </c>
      <c r="C36" s="467" t="s">
        <v>213</v>
      </c>
      <c r="D36" s="519"/>
      <c r="E36" s="335"/>
      <c r="F36" s="337"/>
      <c r="G36" s="123"/>
      <c r="H36" s="66"/>
      <c r="I36" s="123"/>
      <c r="J36" s="66"/>
      <c r="K36" s="399"/>
      <c r="L36" s="400"/>
      <c r="M36" s="399"/>
      <c r="N36" s="401"/>
      <c r="O36" s="401"/>
      <c r="P36" s="400"/>
      <c r="Q36" s="400"/>
      <c r="R36" s="400"/>
      <c r="S36" s="400"/>
    </row>
    <row r="37" spans="2:19" s="313" customFormat="1" ht="22.5" customHeight="1" x14ac:dyDescent="0.3">
      <c r="B37" s="462" t="s">
        <v>224</v>
      </c>
      <c r="C37" s="467" t="s">
        <v>200</v>
      </c>
      <c r="D37" s="519">
        <v>10</v>
      </c>
      <c r="E37" s="335"/>
      <c r="F37" s="337"/>
      <c r="G37" s="123">
        <v>2</v>
      </c>
      <c r="H37" s="66">
        <v>8</v>
      </c>
      <c r="I37" s="123"/>
      <c r="J37" s="66"/>
      <c r="K37" s="399"/>
      <c r="L37" s="400"/>
      <c r="M37" s="399"/>
      <c r="N37" s="401"/>
      <c r="O37" s="401"/>
      <c r="P37" s="400"/>
      <c r="Q37" s="400"/>
      <c r="R37" s="400"/>
      <c r="S37" s="400"/>
    </row>
    <row r="38" spans="2:19" s="313" customFormat="1" ht="22.5" customHeight="1" x14ac:dyDescent="0.3">
      <c r="B38" s="462" t="s">
        <v>225</v>
      </c>
      <c r="C38" s="467" t="s">
        <v>229</v>
      </c>
      <c r="D38" s="519">
        <v>8</v>
      </c>
      <c r="E38" s="339"/>
      <c r="F38" s="360"/>
      <c r="G38" s="123"/>
      <c r="H38" s="469">
        <v>8</v>
      </c>
      <c r="I38" s="61"/>
      <c r="J38" s="469"/>
      <c r="K38" s="399"/>
      <c r="L38" s="400"/>
      <c r="M38" s="399"/>
      <c r="N38" s="401"/>
      <c r="O38" s="401"/>
      <c r="P38" s="400"/>
      <c r="Q38" s="400"/>
      <c r="R38" s="400"/>
      <c r="S38" s="400"/>
    </row>
    <row r="39" spans="2:19" s="313" customFormat="1" ht="22.5" customHeight="1" x14ac:dyDescent="0.3">
      <c r="B39" s="462" t="s">
        <v>226</v>
      </c>
      <c r="C39" s="467" t="s">
        <v>210</v>
      </c>
      <c r="D39" s="519">
        <v>8</v>
      </c>
      <c r="E39" s="339"/>
      <c r="F39" s="360"/>
      <c r="G39" s="123"/>
      <c r="H39" s="469">
        <v>8</v>
      </c>
      <c r="I39" s="61"/>
      <c r="J39" s="469"/>
      <c r="K39" s="399"/>
      <c r="L39" s="400"/>
      <c r="M39" s="399"/>
      <c r="N39" s="401"/>
      <c r="O39" s="401"/>
      <c r="P39" s="400"/>
      <c r="Q39" s="400"/>
      <c r="R39" s="400"/>
      <c r="S39" s="400"/>
    </row>
    <row r="40" spans="2:19" s="313" customFormat="1" ht="22.5" customHeight="1" x14ac:dyDescent="0.3">
      <c r="B40" s="462" t="s">
        <v>227</v>
      </c>
      <c r="C40" s="467" t="s">
        <v>255</v>
      </c>
      <c r="D40" s="519">
        <v>8</v>
      </c>
      <c r="E40" s="339"/>
      <c r="F40" s="360"/>
      <c r="G40" s="123"/>
      <c r="H40" s="469">
        <v>8</v>
      </c>
      <c r="I40" s="61"/>
      <c r="J40" s="469"/>
      <c r="K40" s="399"/>
      <c r="L40" s="400"/>
      <c r="M40" s="399"/>
      <c r="N40" s="401"/>
      <c r="O40" s="401"/>
      <c r="P40" s="400"/>
      <c r="Q40" s="400"/>
      <c r="R40" s="400"/>
      <c r="S40" s="400"/>
    </row>
    <row r="41" spans="2:19" s="323" customFormat="1" ht="22.5" customHeight="1" thickBot="1" x14ac:dyDescent="0.35">
      <c r="B41" s="340"/>
      <c r="C41" s="341" t="s">
        <v>40</v>
      </c>
      <c r="D41" s="443"/>
      <c r="E41" s="342"/>
      <c r="F41" s="347"/>
      <c r="G41" s="442"/>
      <c r="H41" s="343"/>
      <c r="I41" s="342"/>
      <c r="J41" s="347"/>
      <c r="K41" s="324"/>
      <c r="L41" s="314"/>
      <c r="M41" s="324"/>
      <c r="N41" s="398"/>
      <c r="O41" s="398"/>
      <c r="P41" s="397"/>
      <c r="Q41" s="397"/>
      <c r="R41" s="397"/>
      <c r="S41" s="397"/>
    </row>
    <row r="42" spans="2:19" s="314" customFormat="1" ht="45" customHeight="1" thickBot="1" x14ac:dyDescent="0.35">
      <c r="B42" s="90" t="s">
        <v>41</v>
      </c>
      <c r="C42" s="91" t="s">
        <v>42</v>
      </c>
      <c r="D42" s="92">
        <f>SUM(D43:D48)</f>
        <v>83</v>
      </c>
      <c r="E42" s="326">
        <v>0</v>
      </c>
      <c r="F42" s="329">
        <v>0</v>
      </c>
      <c r="G42" s="354">
        <f>SUM(G43:G48)</f>
        <v>69</v>
      </c>
      <c r="H42" s="327">
        <f>SUM(H43:H48)</f>
        <v>14</v>
      </c>
      <c r="I42" s="326">
        <f>SUM(I45:I48)</f>
        <v>0</v>
      </c>
      <c r="J42" s="329">
        <f>SUM(J43:J48)</f>
        <v>0</v>
      </c>
      <c r="K42" s="319"/>
      <c r="L42" s="397"/>
      <c r="M42" s="319"/>
      <c r="N42" s="401"/>
      <c r="O42" s="401"/>
      <c r="P42" s="400"/>
      <c r="Q42" s="400"/>
      <c r="R42" s="400"/>
      <c r="S42" s="400"/>
    </row>
    <row r="43" spans="2:19" s="314" customFormat="1" ht="23.25" customHeight="1" x14ac:dyDescent="0.3">
      <c r="B43" s="471" t="s">
        <v>43</v>
      </c>
      <c r="C43" s="472" t="s">
        <v>297</v>
      </c>
      <c r="D43" s="518">
        <v>14</v>
      </c>
      <c r="E43" s="335"/>
      <c r="F43" s="337"/>
      <c r="G43" s="481">
        <v>14</v>
      </c>
      <c r="H43" s="480"/>
      <c r="I43" s="481"/>
      <c r="J43" s="480"/>
      <c r="L43" s="400"/>
      <c r="N43" s="401"/>
      <c r="O43" s="401"/>
      <c r="P43" s="400"/>
      <c r="Q43" s="400"/>
      <c r="R43" s="400"/>
      <c r="S43" s="400"/>
    </row>
    <row r="44" spans="2:19" s="314" customFormat="1" ht="23.25" customHeight="1" x14ac:dyDescent="0.3">
      <c r="B44" s="475" t="s">
        <v>44</v>
      </c>
      <c r="C44" s="476" t="s">
        <v>298</v>
      </c>
      <c r="D44" s="519">
        <v>14</v>
      </c>
      <c r="E44" s="335"/>
      <c r="F44" s="337"/>
      <c r="G44" s="482">
        <v>8</v>
      </c>
      <c r="H44" s="495">
        <v>6</v>
      </c>
      <c r="I44" s="482"/>
      <c r="J44" s="483"/>
      <c r="L44" s="400"/>
      <c r="N44" s="401"/>
      <c r="O44" s="401"/>
      <c r="P44" s="400"/>
      <c r="Q44" s="400"/>
      <c r="R44" s="400"/>
      <c r="S44" s="400"/>
    </row>
    <row r="45" spans="2:19" s="314" customFormat="1" ht="23.25" customHeight="1" x14ac:dyDescent="0.3">
      <c r="B45" s="475" t="s">
        <v>45</v>
      </c>
      <c r="C45" s="476" t="s">
        <v>299</v>
      </c>
      <c r="D45" s="519">
        <v>7</v>
      </c>
      <c r="E45" s="335"/>
      <c r="F45" s="337"/>
      <c r="G45" s="482">
        <v>7</v>
      </c>
      <c r="H45" s="483"/>
      <c r="I45" s="482"/>
      <c r="J45" s="483"/>
      <c r="L45" s="400"/>
      <c r="N45" s="401"/>
      <c r="O45" s="401"/>
      <c r="P45" s="400"/>
      <c r="Q45" s="400"/>
      <c r="R45" s="400"/>
      <c r="S45" s="400"/>
    </row>
    <row r="46" spans="2:19" s="314" customFormat="1" ht="23.25" customHeight="1" x14ac:dyDescent="0.3">
      <c r="B46" s="475" t="s">
        <v>46</v>
      </c>
      <c r="C46" s="476" t="s">
        <v>300</v>
      </c>
      <c r="D46" s="519">
        <v>20</v>
      </c>
      <c r="E46" s="330"/>
      <c r="F46" s="345"/>
      <c r="G46" s="485">
        <v>20</v>
      </c>
      <c r="H46" s="483"/>
      <c r="I46" s="482"/>
      <c r="J46" s="483"/>
      <c r="L46" s="400"/>
      <c r="N46" s="401"/>
      <c r="O46" s="401"/>
      <c r="P46" s="400"/>
      <c r="Q46" s="400"/>
      <c r="R46" s="400"/>
      <c r="S46" s="400"/>
    </row>
    <row r="47" spans="2:19" s="314" customFormat="1" ht="23.25" customHeight="1" x14ac:dyDescent="0.3">
      <c r="B47" s="475" t="s">
        <v>47</v>
      </c>
      <c r="C47" s="476" t="s">
        <v>301</v>
      </c>
      <c r="D47" s="519">
        <v>10</v>
      </c>
      <c r="E47" s="330"/>
      <c r="F47" s="345"/>
      <c r="G47" s="482">
        <v>10</v>
      </c>
      <c r="H47" s="483"/>
      <c r="I47" s="482"/>
      <c r="J47" s="483"/>
      <c r="L47" s="400"/>
      <c r="N47" s="401"/>
      <c r="O47" s="401"/>
      <c r="P47" s="400"/>
      <c r="Q47" s="400"/>
      <c r="R47" s="400"/>
      <c r="S47" s="400"/>
    </row>
    <row r="48" spans="2:19" s="556" customFormat="1" ht="23.25" customHeight="1" x14ac:dyDescent="0.3">
      <c r="B48" s="475" t="s">
        <v>212</v>
      </c>
      <c r="C48" s="476" t="s">
        <v>302</v>
      </c>
      <c r="D48" s="519">
        <v>18</v>
      </c>
      <c r="E48" s="330"/>
      <c r="F48" s="345"/>
      <c r="G48" s="482">
        <v>10</v>
      </c>
      <c r="H48" s="483">
        <v>8</v>
      </c>
      <c r="I48" s="482"/>
      <c r="J48" s="483"/>
      <c r="L48" s="400"/>
      <c r="N48" s="401"/>
      <c r="O48" s="401"/>
      <c r="P48" s="400"/>
      <c r="Q48" s="400"/>
      <c r="R48" s="400"/>
      <c r="S48" s="400"/>
    </row>
    <row r="49" spans="2:19" s="313" customFormat="1" ht="24.75" customHeight="1" thickBot="1" x14ac:dyDescent="0.35">
      <c r="B49" s="340"/>
      <c r="C49" s="341" t="s">
        <v>40</v>
      </c>
      <c r="D49" s="404"/>
      <c r="E49" s="342"/>
      <c r="F49" s="347"/>
      <c r="G49" s="348"/>
      <c r="H49" s="343"/>
      <c r="I49" s="342"/>
      <c r="J49" s="347"/>
      <c r="L49" s="400"/>
      <c r="M49" s="314"/>
      <c r="N49" s="398"/>
      <c r="O49" s="398"/>
      <c r="P49" s="397"/>
      <c r="Q49" s="397"/>
      <c r="R49" s="397"/>
      <c r="S49" s="397"/>
    </row>
    <row r="50" spans="2:19" s="313" customFormat="1" ht="45.75" customHeight="1" thickBot="1" x14ac:dyDescent="0.35">
      <c r="B50" s="349" t="s">
        <v>48</v>
      </c>
      <c r="C50" s="325" t="s">
        <v>49</v>
      </c>
      <c r="D50" s="396">
        <f>SUM(D51)</f>
        <v>184</v>
      </c>
      <c r="E50" s="326">
        <v>0</v>
      </c>
      <c r="F50" s="329">
        <v>0</v>
      </c>
      <c r="G50" s="354">
        <f t="shared" ref="G50:H50" si="0">SUM(G51)</f>
        <v>14</v>
      </c>
      <c r="H50" s="327">
        <f t="shared" si="0"/>
        <v>71</v>
      </c>
      <c r="I50" s="326">
        <f>SUM(I51)</f>
        <v>75</v>
      </c>
      <c r="J50" s="329">
        <f>SUM(J51)</f>
        <v>24</v>
      </c>
      <c r="L50" s="400"/>
      <c r="M50" s="319"/>
      <c r="N50" s="401"/>
      <c r="O50" s="401"/>
      <c r="P50" s="400"/>
      <c r="Q50" s="400"/>
      <c r="R50" s="400"/>
      <c r="S50" s="400"/>
    </row>
    <row r="51" spans="2:19" s="313" customFormat="1" ht="50.25" customHeight="1" thickBot="1" x14ac:dyDescent="0.35">
      <c r="B51" s="350" t="s">
        <v>50</v>
      </c>
      <c r="C51" s="351" t="s">
        <v>51</v>
      </c>
      <c r="D51" s="405">
        <f>SUM(D52,D58,D64,D70)</f>
        <v>184</v>
      </c>
      <c r="E51" s="352">
        <v>0</v>
      </c>
      <c r="F51" s="353">
        <v>0</v>
      </c>
      <c r="G51" s="406">
        <f>SUM(G52,G58,G64,G70)</f>
        <v>14</v>
      </c>
      <c r="H51" s="407">
        <f>SUM(H52,H58,H64,H70)</f>
        <v>71</v>
      </c>
      <c r="I51" s="352">
        <f>SUM(I52,I58,I64,I70)</f>
        <v>75</v>
      </c>
      <c r="J51" s="353">
        <f>SUM(J52,J58,J64,J70)</f>
        <v>24</v>
      </c>
      <c r="M51" s="314"/>
      <c r="N51" s="401"/>
      <c r="O51" s="401"/>
      <c r="P51" s="400"/>
      <c r="Q51" s="400"/>
      <c r="R51" s="400"/>
      <c r="S51" s="400"/>
    </row>
    <row r="52" spans="2:19" s="313" customFormat="1" ht="45.75" customHeight="1" thickBot="1" x14ac:dyDescent="0.35">
      <c r="B52" s="488" t="s">
        <v>52</v>
      </c>
      <c r="C52" s="344" t="s">
        <v>303</v>
      </c>
      <c r="D52" s="92">
        <v>40</v>
      </c>
      <c r="E52" s="326">
        <v>0</v>
      </c>
      <c r="F52" s="329">
        <v>0</v>
      </c>
      <c r="G52" s="354">
        <f t="shared" ref="G52" si="1">SUM(G53:G53)</f>
        <v>14</v>
      </c>
      <c r="H52" s="327">
        <f>SUM(H53:H54)</f>
        <v>26</v>
      </c>
      <c r="I52" s="326">
        <f>SUM(I53:I54)</f>
        <v>0</v>
      </c>
      <c r="J52" s="329">
        <f>SUM(J53:J54)</f>
        <v>0</v>
      </c>
      <c r="L52" s="397"/>
      <c r="M52" s="314"/>
      <c r="N52" s="401"/>
      <c r="O52" s="401"/>
      <c r="P52" s="400"/>
      <c r="Q52" s="400"/>
      <c r="R52" s="400"/>
      <c r="S52" s="400"/>
    </row>
    <row r="53" spans="2:19" s="313" customFormat="1" ht="34.5" customHeight="1" x14ac:dyDescent="0.3">
      <c r="B53" s="489" t="s">
        <v>232</v>
      </c>
      <c r="C53" s="490" t="s">
        <v>304</v>
      </c>
      <c r="D53" s="523">
        <v>22</v>
      </c>
      <c r="E53" s="332"/>
      <c r="F53" s="333"/>
      <c r="G53" s="481">
        <v>14</v>
      </c>
      <c r="H53" s="480">
        <v>8</v>
      </c>
      <c r="I53" s="481"/>
      <c r="J53" s="480"/>
      <c r="L53" s="400"/>
      <c r="M53" s="314"/>
      <c r="N53" s="401"/>
      <c r="O53" s="401"/>
      <c r="P53" s="400"/>
      <c r="Q53" s="400"/>
      <c r="R53" s="400"/>
      <c r="S53" s="400"/>
    </row>
    <row r="54" spans="2:19" s="313" customFormat="1" ht="40.5" customHeight="1" x14ac:dyDescent="0.3">
      <c r="B54" s="489" t="s">
        <v>233</v>
      </c>
      <c r="C54" s="490" t="s">
        <v>305</v>
      </c>
      <c r="D54" s="523">
        <v>18</v>
      </c>
      <c r="E54" s="330"/>
      <c r="F54" s="345"/>
      <c r="G54" s="493"/>
      <c r="H54" s="480">
        <v>18</v>
      </c>
      <c r="I54" s="481"/>
      <c r="J54" s="480"/>
      <c r="L54" s="400"/>
      <c r="M54" s="314"/>
      <c r="N54" s="401"/>
      <c r="O54" s="401"/>
      <c r="P54" s="400"/>
      <c r="Q54" s="400"/>
      <c r="R54" s="400"/>
      <c r="S54" s="400"/>
    </row>
    <row r="55" spans="2:19" s="313" customFormat="1" ht="41.25" customHeight="1" x14ac:dyDescent="0.3">
      <c r="B55" s="492" t="s">
        <v>53</v>
      </c>
      <c r="C55" s="467" t="s">
        <v>306</v>
      </c>
      <c r="D55" s="402"/>
      <c r="E55" s="335"/>
      <c r="F55" s="337"/>
      <c r="G55" s="355"/>
      <c r="H55" s="356"/>
      <c r="I55" s="359"/>
      <c r="J55" s="357"/>
      <c r="L55" s="400"/>
      <c r="M55" s="319"/>
      <c r="N55" s="401"/>
      <c r="O55" s="401"/>
      <c r="P55" s="400"/>
      <c r="Q55" s="400"/>
      <c r="R55" s="400"/>
      <c r="S55" s="400"/>
    </row>
    <row r="56" spans="2:19" s="313" customFormat="1" ht="45" customHeight="1" x14ac:dyDescent="0.3">
      <c r="B56" s="492" t="s">
        <v>54</v>
      </c>
      <c r="C56" s="467" t="s">
        <v>307</v>
      </c>
      <c r="D56" s="402"/>
      <c r="E56" s="335"/>
      <c r="F56" s="337"/>
      <c r="G56" s="355"/>
      <c r="H56" s="314"/>
      <c r="I56" s="358"/>
      <c r="J56" s="338"/>
      <c r="L56" s="400"/>
      <c r="M56" s="314"/>
      <c r="N56" s="401"/>
      <c r="O56" s="401"/>
      <c r="P56" s="400"/>
      <c r="Q56" s="400"/>
      <c r="R56" s="400"/>
      <c r="S56" s="400"/>
    </row>
    <row r="57" spans="2:19" s="313" customFormat="1" ht="24.75" customHeight="1" thickBot="1" x14ac:dyDescent="0.35">
      <c r="B57" s="117"/>
      <c r="C57" s="58" t="s">
        <v>55</v>
      </c>
      <c r="D57" s="403"/>
      <c r="E57" s="339"/>
      <c r="F57" s="360"/>
      <c r="G57" s="361"/>
      <c r="H57" s="343"/>
      <c r="I57" s="362"/>
      <c r="J57" s="347"/>
      <c r="K57" s="1016"/>
      <c r="L57" s="319"/>
      <c r="M57" s="314"/>
      <c r="N57" s="401"/>
      <c r="O57" s="401"/>
      <c r="P57" s="400"/>
      <c r="Q57" s="400"/>
      <c r="R57" s="400"/>
      <c r="S57" s="400"/>
    </row>
    <row r="58" spans="2:19" s="313" customFormat="1" ht="71.25" customHeight="1" thickBot="1" x14ac:dyDescent="0.35">
      <c r="B58" s="349" t="s">
        <v>56</v>
      </c>
      <c r="C58" s="344" t="s">
        <v>308</v>
      </c>
      <c r="D58" s="33">
        <v>34</v>
      </c>
      <c r="E58" s="326">
        <v>0</v>
      </c>
      <c r="F58" s="329">
        <v>0</v>
      </c>
      <c r="G58" s="354">
        <f>SUM(G59:G62)</f>
        <v>0</v>
      </c>
      <c r="H58" s="327">
        <f>SUM(H59:H60)</f>
        <v>14</v>
      </c>
      <c r="I58" s="326">
        <f>SUM(I59:I60)</f>
        <v>20</v>
      </c>
      <c r="J58" s="329">
        <f>SUM(J59:J60)</f>
        <v>0</v>
      </c>
      <c r="K58" s="1016"/>
      <c r="L58" s="397"/>
      <c r="M58" s="314"/>
      <c r="N58" s="398"/>
      <c r="O58" s="398"/>
      <c r="P58" s="397"/>
      <c r="Q58" s="397"/>
      <c r="R58" s="397"/>
      <c r="S58" s="397"/>
    </row>
    <row r="59" spans="2:19" s="313" customFormat="1" ht="33.75" customHeight="1" x14ac:dyDescent="0.3">
      <c r="B59" s="497" t="s">
        <v>234</v>
      </c>
      <c r="C59" s="498" t="s">
        <v>309</v>
      </c>
      <c r="D59" s="518">
        <v>14</v>
      </c>
      <c r="E59" s="330"/>
      <c r="F59" s="345"/>
      <c r="G59" s="481"/>
      <c r="H59" s="480">
        <v>14</v>
      </c>
      <c r="I59" s="481"/>
      <c r="J59" s="480"/>
      <c r="K59" s="1016"/>
      <c r="L59" s="400"/>
      <c r="M59" s="314"/>
      <c r="N59" s="401"/>
      <c r="O59" s="401"/>
      <c r="P59" s="400"/>
      <c r="Q59" s="400"/>
      <c r="R59" s="400"/>
      <c r="S59" s="400"/>
    </row>
    <row r="60" spans="2:19" s="313" customFormat="1" ht="54" customHeight="1" x14ac:dyDescent="0.3">
      <c r="B60" s="499" t="s">
        <v>235</v>
      </c>
      <c r="C60" s="455" t="s">
        <v>310</v>
      </c>
      <c r="D60" s="518">
        <v>20</v>
      </c>
      <c r="E60" s="330"/>
      <c r="F60" s="345"/>
      <c r="G60" s="481"/>
      <c r="H60" s="480"/>
      <c r="I60" s="481">
        <v>20</v>
      </c>
      <c r="J60" s="480"/>
      <c r="K60" s="314"/>
      <c r="L60" s="400"/>
      <c r="M60" s="314"/>
      <c r="N60" s="401"/>
      <c r="O60" s="401"/>
      <c r="P60" s="400"/>
      <c r="Q60" s="400"/>
      <c r="R60" s="400"/>
      <c r="S60" s="400"/>
    </row>
    <row r="61" spans="2:19" s="313" customFormat="1" ht="57" customHeight="1" x14ac:dyDescent="0.3">
      <c r="B61" s="500" t="s">
        <v>57</v>
      </c>
      <c r="C61" s="463" t="s">
        <v>311</v>
      </c>
      <c r="D61" s="402"/>
      <c r="E61" s="335"/>
      <c r="F61" s="337"/>
      <c r="G61" s="355"/>
      <c r="H61" s="356"/>
      <c r="I61" s="359"/>
      <c r="J61" s="357"/>
      <c r="K61" s="299"/>
      <c r="L61" s="400"/>
      <c r="M61" s="314"/>
      <c r="N61" s="401"/>
      <c r="O61" s="401"/>
      <c r="P61" s="400"/>
      <c r="Q61" s="400"/>
      <c r="R61" s="400"/>
      <c r="S61" s="400"/>
    </row>
    <row r="62" spans="2:19" s="299" customFormat="1" ht="63.75" customHeight="1" x14ac:dyDescent="0.3">
      <c r="B62" s="500" t="s">
        <v>58</v>
      </c>
      <c r="C62" s="467" t="s">
        <v>312</v>
      </c>
      <c r="D62" s="402"/>
      <c r="E62" s="335"/>
      <c r="F62" s="337"/>
      <c r="G62" s="355"/>
      <c r="H62" s="356"/>
      <c r="I62" s="359"/>
      <c r="J62" s="357"/>
      <c r="K62" s="313"/>
      <c r="L62" s="400"/>
      <c r="M62" s="314"/>
      <c r="N62" s="401"/>
      <c r="O62" s="401"/>
      <c r="P62" s="400"/>
      <c r="Q62" s="400"/>
      <c r="R62" s="400"/>
      <c r="S62" s="400"/>
    </row>
    <row r="63" spans="2:19" s="313" customFormat="1" ht="22.5" customHeight="1" thickBot="1" x14ac:dyDescent="0.35">
      <c r="B63" s="119"/>
      <c r="C63" s="530" t="s">
        <v>55</v>
      </c>
      <c r="D63" s="547"/>
      <c r="E63" s="363"/>
      <c r="F63" s="364"/>
      <c r="G63" s="548"/>
      <c r="H63" s="549"/>
      <c r="I63" s="550"/>
      <c r="J63" s="551"/>
      <c r="K63" s="314"/>
      <c r="L63" s="314"/>
      <c r="M63" s="314"/>
      <c r="N63" s="401"/>
      <c r="O63" s="401"/>
      <c r="P63" s="400"/>
      <c r="Q63" s="400"/>
      <c r="R63" s="400"/>
      <c r="S63" s="400"/>
    </row>
    <row r="64" spans="2:19" s="313" customFormat="1" ht="71.25" customHeight="1" thickBot="1" x14ac:dyDescent="0.35">
      <c r="B64" s="349" t="s">
        <v>256</v>
      </c>
      <c r="C64" s="344" t="s">
        <v>313</v>
      </c>
      <c r="D64" s="33">
        <v>42</v>
      </c>
      <c r="E64" s="326">
        <v>0</v>
      </c>
      <c r="F64" s="329">
        <v>0</v>
      </c>
      <c r="G64" s="354">
        <f>SUM(G65:G68)</f>
        <v>0</v>
      </c>
      <c r="H64" s="327">
        <f>SUM(H65:H66)</f>
        <v>0</v>
      </c>
      <c r="I64" s="326">
        <f>SUM(I65:I66)</f>
        <v>26</v>
      </c>
      <c r="J64" s="329">
        <f>SUM(J65:J66)</f>
        <v>16</v>
      </c>
      <c r="K64" s="314"/>
      <c r="L64" s="397"/>
      <c r="M64" s="314"/>
      <c r="N64" s="398"/>
      <c r="O64" s="398"/>
      <c r="P64" s="397"/>
      <c r="Q64" s="397"/>
      <c r="R64" s="397"/>
      <c r="S64" s="397"/>
    </row>
    <row r="65" spans="2:19" s="313" customFormat="1" ht="33.75" customHeight="1" x14ac:dyDescent="0.3">
      <c r="B65" s="497" t="s">
        <v>257</v>
      </c>
      <c r="C65" s="498" t="s">
        <v>314</v>
      </c>
      <c r="D65" s="518">
        <v>23</v>
      </c>
      <c r="E65" s="330"/>
      <c r="F65" s="345"/>
      <c r="G65" s="481"/>
      <c r="H65" s="480"/>
      <c r="I65" s="481">
        <v>15</v>
      </c>
      <c r="J65" s="480">
        <v>8</v>
      </c>
      <c r="K65" s="314"/>
      <c r="L65" s="400"/>
      <c r="M65" s="314"/>
      <c r="N65" s="401"/>
      <c r="O65" s="401"/>
      <c r="P65" s="400"/>
      <c r="Q65" s="400"/>
      <c r="R65" s="400"/>
      <c r="S65" s="400"/>
    </row>
    <row r="66" spans="2:19" s="313" customFormat="1" ht="56.25" customHeight="1" x14ac:dyDescent="0.3">
      <c r="B66" s="499" t="s">
        <v>258</v>
      </c>
      <c r="C66" s="455" t="s">
        <v>315</v>
      </c>
      <c r="D66" s="518">
        <v>19</v>
      </c>
      <c r="E66" s="330"/>
      <c r="F66" s="345"/>
      <c r="G66" s="481"/>
      <c r="H66" s="480"/>
      <c r="I66" s="481">
        <v>11</v>
      </c>
      <c r="J66" s="480">
        <v>8</v>
      </c>
      <c r="K66" s="314"/>
      <c r="L66" s="400"/>
      <c r="M66" s="314"/>
      <c r="N66" s="401"/>
      <c r="O66" s="401"/>
      <c r="P66" s="400"/>
      <c r="Q66" s="400"/>
      <c r="R66" s="400"/>
      <c r="S66" s="400"/>
    </row>
    <row r="67" spans="2:19" s="313" customFormat="1" ht="45" customHeight="1" x14ac:dyDescent="0.3">
      <c r="B67" s="500" t="s">
        <v>259</v>
      </c>
      <c r="C67" s="463" t="s">
        <v>316</v>
      </c>
      <c r="D67" s="402"/>
      <c r="E67" s="335"/>
      <c r="F67" s="337"/>
      <c r="G67" s="355"/>
      <c r="H67" s="356"/>
      <c r="I67" s="359"/>
      <c r="J67" s="357"/>
      <c r="K67" s="299"/>
      <c r="L67" s="400"/>
      <c r="M67" s="314"/>
      <c r="N67" s="401"/>
      <c r="O67" s="401"/>
      <c r="P67" s="400"/>
      <c r="Q67" s="400"/>
      <c r="R67" s="400"/>
      <c r="S67" s="400"/>
    </row>
    <row r="68" spans="2:19" s="299" customFormat="1" ht="59.25" customHeight="1" x14ac:dyDescent="0.3">
      <c r="B68" s="500" t="s">
        <v>260</v>
      </c>
      <c r="C68" s="467" t="s">
        <v>317</v>
      </c>
      <c r="D68" s="402"/>
      <c r="E68" s="335"/>
      <c r="F68" s="337"/>
      <c r="G68" s="355"/>
      <c r="H68" s="356"/>
      <c r="I68" s="359"/>
      <c r="J68" s="357"/>
      <c r="K68" s="313"/>
      <c r="L68" s="400"/>
      <c r="M68" s="314"/>
      <c r="N68" s="401"/>
      <c r="O68" s="401"/>
      <c r="P68" s="400"/>
      <c r="Q68" s="400"/>
      <c r="R68" s="400"/>
      <c r="S68" s="400"/>
    </row>
    <row r="69" spans="2:19" s="313" customFormat="1" ht="22.5" customHeight="1" thickBot="1" x14ac:dyDescent="0.35">
      <c r="B69" s="119"/>
      <c r="C69" s="530" t="s">
        <v>55</v>
      </c>
      <c r="D69" s="547"/>
      <c r="E69" s="363"/>
      <c r="F69" s="364"/>
      <c r="G69" s="548"/>
      <c r="H69" s="549"/>
      <c r="I69" s="550"/>
      <c r="J69" s="551"/>
      <c r="K69" s="314"/>
      <c r="L69" s="314"/>
      <c r="M69" s="314"/>
      <c r="N69" s="401"/>
      <c r="O69" s="401"/>
      <c r="P69" s="400"/>
      <c r="Q69" s="400"/>
      <c r="R69" s="400"/>
      <c r="S69" s="400"/>
    </row>
    <row r="70" spans="2:19" s="699" customFormat="1" ht="71.25" customHeight="1" thickBot="1" x14ac:dyDescent="0.35">
      <c r="B70" s="349" t="s">
        <v>318</v>
      </c>
      <c r="C70" s="344" t="s">
        <v>323</v>
      </c>
      <c r="D70" s="33">
        <v>68</v>
      </c>
      <c r="E70" s="326">
        <v>0</v>
      </c>
      <c r="F70" s="329">
        <v>0</v>
      </c>
      <c r="G70" s="354">
        <f>SUM(G71:G74)</f>
        <v>0</v>
      </c>
      <c r="H70" s="327">
        <f>SUM(H71:H72)</f>
        <v>31</v>
      </c>
      <c r="I70" s="326">
        <f>SUM(I71:I72)</f>
        <v>29</v>
      </c>
      <c r="J70" s="329">
        <f>SUM(J71:J72)</f>
        <v>8</v>
      </c>
      <c r="K70" s="768"/>
      <c r="L70" s="397"/>
      <c r="M70" s="768"/>
      <c r="N70" s="398"/>
      <c r="O70" s="398"/>
      <c r="P70" s="397"/>
      <c r="Q70" s="397"/>
      <c r="R70" s="397"/>
      <c r="S70" s="397"/>
    </row>
    <row r="71" spans="2:19" s="699" customFormat="1" ht="33.75" customHeight="1" x14ac:dyDescent="0.3">
      <c r="B71" s="497" t="s">
        <v>319</v>
      </c>
      <c r="C71" s="498" t="s">
        <v>324</v>
      </c>
      <c r="D71" s="518">
        <v>26</v>
      </c>
      <c r="E71" s="330"/>
      <c r="F71" s="345"/>
      <c r="G71" s="481"/>
      <c r="H71" s="480">
        <v>16</v>
      </c>
      <c r="I71" s="481">
        <v>10</v>
      </c>
      <c r="J71" s="480"/>
      <c r="K71" s="768"/>
      <c r="L71" s="400"/>
      <c r="M71" s="768"/>
      <c r="N71" s="401"/>
      <c r="O71" s="401"/>
      <c r="P71" s="400"/>
      <c r="Q71" s="400"/>
      <c r="R71" s="400"/>
      <c r="S71" s="400"/>
    </row>
    <row r="72" spans="2:19" s="699" customFormat="1" ht="56.25" customHeight="1" x14ac:dyDescent="0.3">
      <c r="B72" s="499" t="s">
        <v>320</v>
      </c>
      <c r="C72" s="455" t="s">
        <v>325</v>
      </c>
      <c r="D72" s="518">
        <v>42</v>
      </c>
      <c r="E72" s="330"/>
      <c r="F72" s="345"/>
      <c r="G72" s="481"/>
      <c r="H72" s="480">
        <v>15</v>
      </c>
      <c r="I72" s="481">
        <v>19</v>
      </c>
      <c r="J72" s="480">
        <v>8</v>
      </c>
      <c r="K72" s="768"/>
      <c r="L72" s="400"/>
      <c r="M72" s="768"/>
      <c r="N72" s="401"/>
      <c r="O72" s="401"/>
      <c r="P72" s="400"/>
      <c r="Q72" s="400"/>
      <c r="R72" s="400"/>
      <c r="S72" s="400"/>
    </row>
    <row r="73" spans="2:19" s="699" customFormat="1" ht="54.75" customHeight="1" x14ac:dyDescent="0.3">
      <c r="B73" s="500" t="s">
        <v>321</v>
      </c>
      <c r="C73" s="463" t="s">
        <v>326</v>
      </c>
      <c r="D73" s="402"/>
      <c r="E73" s="335"/>
      <c r="F73" s="337"/>
      <c r="G73" s="355"/>
      <c r="H73" s="356"/>
      <c r="I73" s="359"/>
      <c r="J73" s="357"/>
      <c r="K73" s="299"/>
      <c r="L73" s="400"/>
      <c r="M73" s="768"/>
      <c r="N73" s="401"/>
      <c r="O73" s="401"/>
      <c r="P73" s="400"/>
      <c r="Q73" s="400"/>
      <c r="R73" s="400"/>
      <c r="S73" s="400"/>
    </row>
    <row r="74" spans="2:19" s="299" customFormat="1" ht="59.25" customHeight="1" x14ac:dyDescent="0.3">
      <c r="B74" s="500" t="s">
        <v>322</v>
      </c>
      <c r="C74" s="467" t="s">
        <v>327</v>
      </c>
      <c r="D74" s="402"/>
      <c r="E74" s="335"/>
      <c r="F74" s="337"/>
      <c r="G74" s="355"/>
      <c r="H74" s="356"/>
      <c r="I74" s="359"/>
      <c r="J74" s="357"/>
      <c r="K74" s="699"/>
      <c r="L74" s="400"/>
      <c r="M74" s="768"/>
      <c r="N74" s="401"/>
      <c r="O74" s="401"/>
      <c r="P74" s="400"/>
      <c r="Q74" s="400"/>
      <c r="R74" s="400"/>
      <c r="S74" s="400"/>
    </row>
    <row r="75" spans="2:19" s="699" customFormat="1" ht="22.5" customHeight="1" thickBot="1" x14ac:dyDescent="0.35">
      <c r="B75" s="119"/>
      <c r="C75" s="530" t="s">
        <v>55</v>
      </c>
      <c r="D75" s="547"/>
      <c r="E75" s="363"/>
      <c r="F75" s="364"/>
      <c r="G75" s="548"/>
      <c r="H75" s="549"/>
      <c r="I75" s="550"/>
      <c r="J75" s="551"/>
      <c r="K75" s="768"/>
      <c r="L75" s="768"/>
      <c r="M75" s="768"/>
      <c r="N75" s="401"/>
      <c r="O75" s="401"/>
      <c r="P75" s="400"/>
      <c r="Q75" s="400"/>
      <c r="R75" s="400"/>
      <c r="S75" s="400"/>
    </row>
    <row r="76" spans="2:19" s="313" customFormat="1" ht="22.5" customHeight="1" x14ac:dyDescent="0.3">
      <c r="B76" s="365"/>
      <c r="C76" s="366" t="s">
        <v>40</v>
      </c>
      <c r="D76" s="410"/>
      <c r="E76" s="367"/>
      <c r="F76" s="368"/>
      <c r="G76" s="411"/>
      <c r="H76" s="412"/>
      <c r="I76" s="367"/>
      <c r="J76" s="368"/>
      <c r="K76" s="323"/>
      <c r="L76" s="323"/>
      <c r="M76" s="319"/>
    </row>
    <row r="77" spans="2:19" s="313" customFormat="1" ht="22.5" customHeight="1" x14ac:dyDescent="0.3">
      <c r="B77" s="369"/>
      <c r="C77" s="370" t="s">
        <v>59</v>
      </c>
      <c r="D77" s="413"/>
      <c r="E77" s="330"/>
      <c r="F77" s="345"/>
      <c r="G77" s="346"/>
      <c r="H77" s="331"/>
      <c r="I77" s="330"/>
      <c r="J77" s="345"/>
      <c r="K77" s="314"/>
      <c r="M77" s="319"/>
    </row>
    <row r="78" spans="2:19" s="313" customFormat="1" ht="22.5" customHeight="1" x14ac:dyDescent="0.3">
      <c r="B78" s="414"/>
      <c r="C78" s="415" t="s">
        <v>60</v>
      </c>
      <c r="D78" s="416"/>
      <c r="E78" s="335"/>
      <c r="F78" s="337"/>
      <c r="G78" s="334"/>
      <c r="H78" s="336"/>
      <c r="I78" s="335"/>
      <c r="J78" s="337"/>
      <c r="K78" s="314"/>
      <c r="M78" s="314"/>
    </row>
    <row r="79" spans="2:19" s="313" customFormat="1" ht="22.5" customHeight="1" thickBot="1" x14ac:dyDescent="0.35">
      <c r="B79" s="417"/>
      <c r="C79" s="418" t="s">
        <v>61</v>
      </c>
      <c r="D79" s="419">
        <f>SUM(D10,D33,D42,D50)</f>
        <v>425</v>
      </c>
      <c r="E79" s="363">
        <f>E10</f>
        <v>32</v>
      </c>
      <c r="F79" s="364">
        <f>F10</f>
        <v>78</v>
      </c>
      <c r="G79" s="408">
        <f>G50+G42+G33</f>
        <v>99</v>
      </c>
      <c r="H79" s="409">
        <f>H50+H42+H33</f>
        <v>117</v>
      </c>
      <c r="I79" s="363">
        <f>I50+I42+I33</f>
        <v>75</v>
      </c>
      <c r="J79" s="364">
        <f>J50+J42+J33</f>
        <v>24</v>
      </c>
      <c r="K79" s="314"/>
      <c r="L79" s="420"/>
      <c r="M79" s="319"/>
    </row>
    <row r="82" spans="2:13" ht="15" customHeight="1" x14ac:dyDescent="0.3">
      <c r="M82" s="371"/>
    </row>
    <row r="84" spans="2:13" x14ac:dyDescent="0.3">
      <c r="B84" s="371"/>
    </row>
    <row r="85" spans="2:13" x14ac:dyDescent="0.3">
      <c r="D85" s="422"/>
    </row>
  </sheetData>
  <mergeCells count="14">
    <mergeCell ref="B2:B9"/>
    <mergeCell ref="C2:C9"/>
    <mergeCell ref="D2:D9"/>
    <mergeCell ref="E5:F5"/>
    <mergeCell ref="G5:H5"/>
    <mergeCell ref="I5:J5"/>
    <mergeCell ref="E7:E9"/>
    <mergeCell ref="F7:F9"/>
    <mergeCell ref="E2:J3"/>
    <mergeCell ref="K57:K59"/>
    <mergeCell ref="G7:G9"/>
    <mergeCell ref="H7:H9"/>
    <mergeCell ref="I7:I9"/>
    <mergeCell ref="J7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2. график уч.процесса</vt:lpstr>
      <vt:lpstr>3. сводные данные</vt:lpstr>
      <vt:lpstr>4. план уч.процесса</vt:lpstr>
      <vt:lpstr>5.комплексные формы ПА</vt:lpstr>
      <vt:lpstr>6.практика</vt:lpstr>
      <vt:lpstr>7.график ПА</vt:lpstr>
      <vt:lpstr>8.график сам.работы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MSI</cp:lastModifiedBy>
  <dcterms:created xsi:type="dcterms:W3CDTF">2023-05-11T21:27:23Z</dcterms:created>
  <dcterms:modified xsi:type="dcterms:W3CDTF">2026-10-21T20:06:16Z</dcterms:modified>
</cp:coreProperties>
</file>